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punktacja" sheetId="1" r:id="rId1"/>
    <sheet name="Arkusz1" sheetId="2" r:id="rId2"/>
  </sheets>
  <definedNames>
    <definedName name="_xlnm.Print_Area" localSheetId="0">'punktacja'!$A$1:$F$160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<sst xmlns="http://schemas.openxmlformats.org/spreadsheetml/2006/main" count="198" uniqueCount="37">
  <si>
    <t>MAX</t>
  </si>
  <si>
    <t>MIN</t>
  </si>
  <si>
    <t>CENA</t>
  </si>
  <si>
    <t>NR OF.</t>
  </si>
  <si>
    <t>SUMA</t>
  </si>
  <si>
    <t>ILOŚĆ PUNKTÓW ZA CENĘ</t>
  </si>
  <si>
    <t>PUNKTACJA ŁĄCZNA</t>
  </si>
  <si>
    <t>Ilość miesięcy</t>
  </si>
  <si>
    <t>ILOŚĆ PUNKTÓW ZA GWARANCJĘ</t>
  </si>
  <si>
    <t>GWARANCJA  5%</t>
  </si>
  <si>
    <t>CENA 60%</t>
  </si>
  <si>
    <t>PARAMETRY TECHNICZNE - 35%</t>
  </si>
  <si>
    <t xml:space="preserve">Minimalny okres gwarancji tj. 24 miesiące otrzymuje 0 pkt. Maksymalna liczba punktów to 4, co oznacza że:                            24 miesiące gwarancji – 0 pkt
30 miesięcy gwarancji – 1 pkt
36 miesięcy gwarancji – 2 pkt
42 miesiące gwarancji - 3 pkt
48 miesięcy gwarancji - 4 pkt
</t>
  </si>
  <si>
    <t>ILOŚĆ PUNKTÓW - PARAMETRY TECHNICZNE</t>
  </si>
  <si>
    <t xml:space="preserve">ILOŚĆ </t>
  </si>
  <si>
    <t>GWARANCJA  - 5%</t>
  </si>
  <si>
    <t>PAKIET NR 1</t>
  </si>
  <si>
    <t>PAKIET NR 2</t>
  </si>
  <si>
    <t>PAKIET NR 3</t>
  </si>
  <si>
    <t>PUNKTACJA           DZP/22PN/2018</t>
  </si>
  <si>
    <t>Medicom Sp. z o.o.
Ul. M. Skłodowskiej-Curie 34
41-819 Zabrze</t>
  </si>
  <si>
    <t>PLUS ULTRA – Tomasz Sioda
Ul. Na Szańcach 22
61-663 Poznań</t>
  </si>
  <si>
    <t>PAKIET NR 4</t>
  </si>
  <si>
    <t>Medtronic Poland Sp. z o. o.
ul. Polna 11
00-633 Warszawa</t>
  </si>
  <si>
    <t>PAKIET NR 5</t>
  </si>
  <si>
    <t>Labo Clinic Sp. z o.o. Sp.k
Ul. Dworcowa 41a/2
10-437 Olsztyn</t>
  </si>
  <si>
    <t>PAKIET NR 6A</t>
  </si>
  <si>
    <t>PAKIET NR 6B</t>
  </si>
  <si>
    <t>PAKIET NR 6C</t>
  </si>
  <si>
    <t>CENA 80%</t>
  </si>
  <si>
    <t>GWARANCJA  20%</t>
  </si>
  <si>
    <t>GWARANCJA  - 20%</t>
  </si>
  <si>
    <t>Minimalny okres gwarancji tj. 24 miesiące otrzymuje 0 pkt. Maksymalna liczba punktów to 4, co oznacza że:                            24 miesiące gwarancji – 0 pkt
30 miesięcy gwarancji – 1 pkt
36 miesięcy gwarancji – 2 pkt
42 miesiące gwarancji - 3 pkt
48 miesięcy gwarancji - 4 pkt</t>
  </si>
  <si>
    <t>odrzucenie oferty zgodne z art.89 ust. 1 pkt. 2 ustawy pzp</t>
  </si>
  <si>
    <t>odrzucenie oferty zgodne z art. 89 ust. 1 pkt. 2 ustawy pzp</t>
  </si>
  <si>
    <t>Zabrze dn. 22.03.2019</t>
  </si>
  <si>
    <t>Podpis Zamawiającego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</si>
</sst>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  <numFmt numFmtId="184" formatCode="#,##0.0000_ ;\-#,##0.0000\ "/>
    <numFmt numFmtId="185" formatCode="_-* #,##0.0\ _z_ł_-;\-* #,##0.0\ _z_ł_-;_-* &quot;-&quot;??\ _z_ł_-;_-@_-"/>
    <numFmt numFmtId="186" formatCode="_-* #,##0.000\ _z_ł_-;\-* #,##0.000\ _z_ł_-;_-* &quot;-&quot;??\ _z_ł_-;_-@_-"/>
    <numFmt numFmtId="187" formatCode="_-* #,##0.0000\ _z_ł_-;\-* #,##0.0000\ _z_ł_-;_-* &quot;-&quot;??\ _z_ł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Alignment="1">
      <alignment wrapText="1"/>
    </xf>
    <xf numFmtId="165" fontId="5" fillId="0" borderId="10" xfId="0" applyNumberFormat="1" applyFont="1" applyFill="1" applyBorder="1" applyAlignment="1">
      <alignment horizontal="center" wrapText="1"/>
    </xf>
    <xf numFmtId="181" fontId="5" fillId="4" borderId="10" xfId="60" applyNumberFormat="1" applyFont="1" applyFill="1" applyBorder="1" applyAlignment="1">
      <alignment horizontal="center"/>
    </xf>
    <xf numFmtId="44" fontId="5" fillId="4" borderId="10" xfId="60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44" fontId="4" fillId="0" borderId="10" xfId="6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177" fontId="6" fillId="4" borderId="1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8" fillId="33" borderId="0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65" fontId="4" fillId="33" borderId="0" xfId="0" applyNumberFormat="1" applyFont="1" applyFill="1" applyAlignment="1">
      <alignment wrapText="1"/>
    </xf>
    <xf numFmtId="177" fontId="4" fillId="33" borderId="0" xfId="0" applyNumberFormat="1" applyFont="1" applyFill="1" applyAlignment="1">
      <alignment wrapText="1"/>
    </xf>
    <xf numFmtId="177" fontId="5" fillId="4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" fontId="5" fillId="8" borderId="10" xfId="0" applyNumberFormat="1" applyFont="1" applyFill="1" applyBorder="1" applyAlignment="1">
      <alignment horizontal="center" vertical="center" wrapText="1"/>
    </xf>
    <xf numFmtId="165" fontId="4" fillId="8" borderId="10" xfId="0" applyNumberFormat="1" applyFont="1" applyFill="1" applyBorder="1" applyAlignment="1">
      <alignment horizontal="left" vertical="center" wrapText="1"/>
    </xf>
    <xf numFmtId="177" fontId="5" fillId="8" borderId="10" xfId="0" applyNumberFormat="1" applyFont="1" applyFill="1" applyBorder="1" applyAlignment="1">
      <alignment horizontal="center" vertical="center" wrapText="1"/>
    </xf>
    <xf numFmtId="177" fontId="6" fillId="8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horizontal="center" vertical="center" wrapText="1"/>
    </xf>
    <xf numFmtId="177" fontId="4" fillId="34" borderId="0" xfId="0" applyNumberFormat="1" applyFont="1" applyFill="1" applyAlignment="1">
      <alignment horizontal="center" wrapText="1"/>
    </xf>
    <xf numFmtId="177" fontId="4" fillId="34" borderId="0" xfId="0" applyNumberFormat="1" applyFont="1" applyFill="1" applyAlignment="1">
      <alignment horizontal="right" wrapText="1"/>
    </xf>
    <xf numFmtId="177" fontId="5" fillId="8" borderId="12" xfId="0" applyNumberFormat="1" applyFont="1" applyFill="1" applyBorder="1" applyAlignment="1">
      <alignment horizontal="center" vertical="center" wrapText="1"/>
    </xf>
    <xf numFmtId="177" fontId="5" fillId="8" borderId="14" xfId="0" applyNumberFormat="1" applyFont="1" applyFill="1" applyBorder="1" applyAlignment="1">
      <alignment horizontal="center" vertical="center" wrapText="1"/>
    </xf>
    <xf numFmtId="177" fontId="5" fillId="4" borderId="12" xfId="0" applyNumberFormat="1" applyFont="1" applyFill="1" applyBorder="1" applyAlignment="1">
      <alignment horizontal="center" wrapText="1"/>
    </xf>
    <xf numFmtId="177" fontId="5" fillId="4" borderId="14" xfId="0" applyNumberFormat="1" applyFont="1" applyFill="1" applyBorder="1" applyAlignment="1">
      <alignment horizont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34" borderId="0" xfId="0" applyNumberFormat="1" applyFont="1" applyFill="1" applyAlignment="1">
      <alignment horizontal="left" wrapText="1"/>
    </xf>
    <xf numFmtId="177" fontId="5" fillId="34" borderId="12" xfId="0" applyNumberFormat="1" applyFont="1" applyFill="1" applyBorder="1" applyAlignment="1">
      <alignment horizontal="center" vertical="center" wrapText="1"/>
    </xf>
    <xf numFmtId="177" fontId="5" fillId="34" borderId="16" xfId="0" applyNumberFormat="1" applyFont="1" applyFill="1" applyBorder="1" applyAlignment="1">
      <alignment horizontal="center" vertical="center" wrapText="1"/>
    </xf>
    <xf numFmtId="177" fontId="5" fillId="34" borderId="14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wrapText="1"/>
    </xf>
    <xf numFmtId="177" fontId="7" fillId="0" borderId="18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tabSelected="1" view="pageLayout" zoomScaleNormal="75" zoomScaleSheetLayoutView="100" workbookViewId="0" topLeftCell="A1">
      <selection activeCell="F160" sqref="A1:F160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17.7109375" style="5" customWidth="1"/>
    <col min="4" max="4" width="21.57421875" style="9" customWidth="1"/>
    <col min="5" max="5" width="17.8515625" style="7" customWidth="1"/>
    <col min="6" max="6" width="12.8515625" style="1" customWidth="1"/>
    <col min="7" max="16384" width="9.140625" style="1" customWidth="1"/>
  </cols>
  <sheetData>
    <row r="1" ht="9.75" customHeight="1">
      <c r="D1" s="6"/>
    </row>
    <row r="2" spans="2:4" ht="12">
      <c r="B2" s="4" t="s">
        <v>19</v>
      </c>
      <c r="D2" s="6"/>
    </row>
    <row r="3" spans="2:4" ht="12">
      <c r="B3" s="4"/>
      <c r="D3" s="6"/>
    </row>
    <row r="4" spans="1:5" ht="24" customHeight="1">
      <c r="A4" s="68" t="s">
        <v>16</v>
      </c>
      <c r="B4" s="68"/>
      <c r="C4" s="56"/>
      <c r="D4" s="57"/>
      <c r="E4" s="58"/>
    </row>
    <row r="5" spans="2:4" ht="12" customHeight="1">
      <c r="B5" s="3"/>
      <c r="D5" s="6"/>
    </row>
    <row r="6" spans="2:9" ht="12.75" customHeight="1">
      <c r="B6" s="15" t="s">
        <v>0</v>
      </c>
      <c r="C6" s="16">
        <v>6264</v>
      </c>
      <c r="D6" s="6"/>
      <c r="E6" s="14"/>
      <c r="G6" s="23"/>
      <c r="H6" s="24"/>
      <c r="I6" s="2"/>
    </row>
    <row r="7" spans="2:5" ht="14.25" customHeight="1">
      <c r="B7" s="15" t="s">
        <v>1</v>
      </c>
      <c r="C7" s="17">
        <v>6264</v>
      </c>
      <c r="D7" s="6"/>
      <c r="E7" s="14"/>
    </row>
    <row r="8" spans="1:5" s="8" customFormat="1" ht="13.5" customHeight="1">
      <c r="A8" s="3"/>
      <c r="B8" s="4"/>
      <c r="C8" s="5"/>
      <c r="D8" s="6"/>
      <c r="E8" s="14"/>
    </row>
    <row r="9" spans="1:5" s="32" customFormat="1" ht="41.25" customHeight="1">
      <c r="A9" s="33" t="s">
        <v>3</v>
      </c>
      <c r="B9" s="19" t="s">
        <v>29</v>
      </c>
      <c r="C9" s="34" t="s">
        <v>2</v>
      </c>
      <c r="D9" s="40" t="s">
        <v>5</v>
      </c>
      <c r="E9" s="42"/>
    </row>
    <row r="10" spans="1:5" s="8" customFormat="1" ht="49.5" customHeight="1">
      <c r="A10" s="45">
        <v>1</v>
      </c>
      <c r="B10" s="46" t="s">
        <v>20</v>
      </c>
      <c r="C10" s="26">
        <v>6264</v>
      </c>
      <c r="D10" s="41">
        <f>C7/C10*0.8</f>
        <v>0.8</v>
      </c>
      <c r="E10" s="43"/>
    </row>
    <row r="11" spans="1:5" s="8" customFormat="1" ht="28.5" customHeight="1">
      <c r="A11" s="47"/>
      <c r="B11" s="48"/>
      <c r="C11" s="25"/>
      <c r="D11" s="21"/>
      <c r="E11" s="21"/>
    </row>
    <row r="12" spans="1:9" s="2" customFormat="1" ht="12">
      <c r="A12" s="3"/>
      <c r="B12" s="15" t="s">
        <v>0</v>
      </c>
      <c r="C12" s="20">
        <v>4</v>
      </c>
      <c r="D12" s="63" t="s">
        <v>12</v>
      </c>
      <c r="E12" s="64"/>
      <c r="F12" s="1"/>
      <c r="G12" s="1"/>
      <c r="H12" s="1"/>
      <c r="I12" s="1"/>
    </row>
    <row r="13" spans="1:9" s="2" customFormat="1" ht="12.75" customHeight="1">
      <c r="A13" s="3"/>
      <c r="B13" s="15" t="s">
        <v>1</v>
      </c>
      <c r="C13" s="20">
        <v>0</v>
      </c>
      <c r="D13" s="63"/>
      <c r="E13" s="64"/>
      <c r="F13" s="1"/>
      <c r="G13" s="1"/>
      <c r="H13" s="1"/>
      <c r="I13" s="1"/>
    </row>
    <row r="14" spans="1:5" s="2" customFormat="1" ht="71.25" customHeight="1">
      <c r="A14" s="3"/>
      <c r="B14" s="66"/>
      <c r="C14" s="67"/>
      <c r="D14" s="65"/>
      <c r="E14" s="64"/>
    </row>
    <row r="15" spans="1:5" s="32" customFormat="1" ht="24">
      <c r="A15" s="29" t="s">
        <v>3</v>
      </c>
      <c r="B15" s="18" t="s">
        <v>30</v>
      </c>
      <c r="C15" s="30" t="s">
        <v>7</v>
      </c>
      <c r="D15" s="31" t="s">
        <v>8</v>
      </c>
      <c r="E15" s="37"/>
    </row>
    <row r="16" spans="1:5" ht="45" customHeight="1">
      <c r="A16" s="45">
        <v>1</v>
      </c>
      <c r="B16" s="46" t="s">
        <v>20</v>
      </c>
      <c r="C16" s="28">
        <v>24</v>
      </c>
      <c r="D16" s="27">
        <v>0</v>
      </c>
      <c r="E16" s="44"/>
    </row>
    <row r="17" spans="1:5" s="2" customFormat="1" ht="34.5" customHeight="1">
      <c r="A17" s="47"/>
      <c r="B17" s="48"/>
      <c r="C17" s="22"/>
      <c r="D17" s="51"/>
      <c r="E17" s="44"/>
    </row>
    <row r="18" spans="1:6" ht="39.75" customHeight="1">
      <c r="A18" s="13" t="s">
        <v>3</v>
      </c>
      <c r="B18" s="19" t="s">
        <v>6</v>
      </c>
      <c r="C18" s="10" t="s">
        <v>29</v>
      </c>
      <c r="D18" s="11" t="s">
        <v>31</v>
      </c>
      <c r="E18" s="61" t="s">
        <v>4</v>
      </c>
      <c r="F18" s="62"/>
    </row>
    <row r="19" spans="1:8" ht="48.75" customHeight="1">
      <c r="A19" s="52">
        <v>1</v>
      </c>
      <c r="B19" s="53" t="s">
        <v>20</v>
      </c>
      <c r="C19" s="54">
        <f>D10</f>
        <v>0.8</v>
      </c>
      <c r="D19" s="55">
        <f>D16</f>
        <v>0</v>
      </c>
      <c r="E19" s="59">
        <f>C19+D19</f>
        <v>0.8</v>
      </c>
      <c r="F19" s="60"/>
      <c r="G19" s="14"/>
      <c r="H19" s="14"/>
    </row>
    <row r="20" spans="1:8" s="38" customFormat="1" ht="28.5" customHeight="1">
      <c r="A20" s="49"/>
      <c r="B20" s="50"/>
      <c r="C20" s="35"/>
      <c r="D20" s="36"/>
      <c r="E20" s="37"/>
      <c r="G20" s="39"/>
      <c r="H20" s="39"/>
    </row>
    <row r="21" spans="1:5" ht="24" customHeight="1">
      <c r="A21" s="68" t="s">
        <v>17</v>
      </c>
      <c r="B21" s="68"/>
      <c r="C21" s="56"/>
      <c r="D21" s="57"/>
      <c r="E21" s="58"/>
    </row>
    <row r="22" spans="2:4" ht="12" customHeight="1">
      <c r="B22" s="3"/>
      <c r="D22" s="6"/>
    </row>
    <row r="23" spans="2:9" ht="12.75" customHeight="1">
      <c r="B23" s="15" t="s">
        <v>0</v>
      </c>
      <c r="C23" s="16">
        <v>30780</v>
      </c>
      <c r="D23" s="6"/>
      <c r="E23" s="14"/>
      <c r="G23" s="23"/>
      <c r="H23" s="24"/>
      <c r="I23" s="2"/>
    </row>
    <row r="24" spans="2:5" ht="14.25" customHeight="1">
      <c r="B24" s="15" t="s">
        <v>1</v>
      </c>
      <c r="C24" s="17">
        <v>30780</v>
      </c>
      <c r="D24" s="6"/>
      <c r="E24" s="14"/>
    </row>
    <row r="25" spans="1:5" s="8" customFormat="1" ht="13.5" customHeight="1">
      <c r="A25" s="3"/>
      <c r="B25" s="4"/>
      <c r="C25" s="5"/>
      <c r="D25" s="6"/>
      <c r="E25" s="14"/>
    </row>
    <row r="26" spans="1:5" s="32" customFormat="1" ht="41.25" customHeight="1">
      <c r="A26" s="33" t="s">
        <v>3</v>
      </c>
      <c r="B26" s="19" t="s">
        <v>10</v>
      </c>
      <c r="C26" s="34" t="s">
        <v>2</v>
      </c>
      <c r="D26" s="40" t="s">
        <v>5</v>
      </c>
      <c r="E26" s="42"/>
    </row>
    <row r="27" spans="1:5" s="8" customFormat="1" ht="49.5" customHeight="1">
      <c r="A27" s="45">
        <v>1</v>
      </c>
      <c r="B27" s="46" t="s">
        <v>20</v>
      </c>
      <c r="C27" s="26">
        <v>30780</v>
      </c>
      <c r="D27" s="41">
        <f>C24/C27*0.6</f>
        <v>0.6</v>
      </c>
      <c r="E27" s="43"/>
    </row>
    <row r="28" spans="1:5" s="8" customFormat="1" ht="28.5" customHeight="1">
      <c r="A28" s="47"/>
      <c r="B28" s="48"/>
      <c r="C28" s="25"/>
      <c r="D28" s="21"/>
      <c r="E28" s="21"/>
    </row>
    <row r="29" spans="1:9" s="2" customFormat="1" ht="12">
      <c r="A29" s="3"/>
      <c r="B29" s="15" t="s">
        <v>0</v>
      </c>
      <c r="C29" s="20">
        <v>4</v>
      </c>
      <c r="D29" s="63" t="s">
        <v>32</v>
      </c>
      <c r="E29" s="64"/>
      <c r="F29" s="1"/>
      <c r="G29" s="1"/>
      <c r="H29" s="1"/>
      <c r="I29" s="1"/>
    </row>
    <row r="30" spans="1:9" s="2" customFormat="1" ht="12.75" customHeight="1">
      <c r="A30" s="3"/>
      <c r="B30" s="15" t="s">
        <v>1</v>
      </c>
      <c r="C30" s="20">
        <v>0</v>
      </c>
      <c r="D30" s="63"/>
      <c r="E30" s="64"/>
      <c r="F30" s="1"/>
      <c r="G30" s="1"/>
      <c r="H30" s="1"/>
      <c r="I30" s="1"/>
    </row>
    <row r="31" spans="1:5" s="2" customFormat="1" ht="61.5" customHeight="1">
      <c r="A31" s="3"/>
      <c r="B31" s="66"/>
      <c r="C31" s="67"/>
      <c r="D31" s="65"/>
      <c r="E31" s="64"/>
    </row>
    <row r="32" spans="1:5" s="32" customFormat="1" ht="24">
      <c r="A32" s="29" t="s">
        <v>3</v>
      </c>
      <c r="B32" s="18" t="s">
        <v>9</v>
      </c>
      <c r="C32" s="30" t="s">
        <v>7</v>
      </c>
      <c r="D32" s="31" t="s">
        <v>8</v>
      </c>
      <c r="E32" s="37"/>
    </row>
    <row r="33" spans="1:5" ht="53.25" customHeight="1">
      <c r="A33" s="45">
        <v>1</v>
      </c>
      <c r="B33" s="46" t="s">
        <v>20</v>
      </c>
      <c r="C33" s="28">
        <v>24</v>
      </c>
      <c r="D33" s="27">
        <v>0</v>
      </c>
      <c r="E33" s="44"/>
    </row>
    <row r="34" spans="1:5" s="2" customFormat="1" ht="34.5" customHeight="1">
      <c r="A34" s="47"/>
      <c r="B34" s="48"/>
      <c r="C34" s="22"/>
      <c r="D34" s="51"/>
      <c r="E34" s="44"/>
    </row>
    <row r="35" spans="1:5" s="2" customFormat="1" ht="18.75" customHeight="1">
      <c r="A35" s="47"/>
      <c r="B35" s="15" t="s">
        <v>0</v>
      </c>
      <c r="C35" s="20">
        <v>20</v>
      </c>
      <c r="D35" s="51"/>
      <c r="E35" s="44"/>
    </row>
    <row r="36" spans="1:9" s="2" customFormat="1" ht="18" customHeight="1">
      <c r="A36" s="3"/>
      <c r="B36" s="15" t="s">
        <v>1</v>
      </c>
      <c r="C36" s="20">
        <v>0</v>
      </c>
      <c r="D36" s="64"/>
      <c r="E36" s="64"/>
      <c r="F36" s="1"/>
      <c r="G36" s="1"/>
      <c r="H36" s="1"/>
      <c r="I36" s="1"/>
    </row>
    <row r="37" spans="1:5" s="2" customFormat="1" ht="13.5" customHeight="1">
      <c r="A37" s="3"/>
      <c r="B37" s="66"/>
      <c r="C37" s="67"/>
      <c r="D37" s="65"/>
      <c r="E37" s="64"/>
    </row>
    <row r="38" spans="1:5" s="32" customFormat="1" ht="48.75" customHeight="1">
      <c r="A38" s="29" t="s">
        <v>3</v>
      </c>
      <c r="B38" s="18" t="s">
        <v>11</v>
      </c>
      <c r="C38" s="30" t="s">
        <v>14</v>
      </c>
      <c r="D38" s="31" t="s">
        <v>13</v>
      </c>
      <c r="E38" s="37"/>
    </row>
    <row r="39" spans="1:5" ht="46.5" customHeight="1">
      <c r="A39" s="45">
        <v>1</v>
      </c>
      <c r="B39" s="46" t="s">
        <v>20</v>
      </c>
      <c r="C39" s="28">
        <v>20</v>
      </c>
      <c r="D39" s="27">
        <f>20/20*0.35</f>
        <v>0.35</v>
      </c>
      <c r="E39" s="44"/>
    </row>
    <row r="40" spans="1:5" ht="38.25" customHeight="1">
      <c r="A40" s="47"/>
      <c r="B40" s="48"/>
      <c r="C40" s="22"/>
      <c r="D40" s="51"/>
      <c r="E40" s="44"/>
    </row>
    <row r="41" spans="1:6" ht="39.75" customHeight="1">
      <c r="A41" s="13" t="s">
        <v>3</v>
      </c>
      <c r="B41" s="19" t="s">
        <v>6</v>
      </c>
      <c r="C41" s="10" t="s">
        <v>10</v>
      </c>
      <c r="D41" s="11" t="s">
        <v>15</v>
      </c>
      <c r="E41" s="11" t="s">
        <v>11</v>
      </c>
      <c r="F41" s="12" t="s">
        <v>4</v>
      </c>
    </row>
    <row r="42" spans="1:8" ht="57.75" customHeight="1">
      <c r="A42" s="52">
        <v>1</v>
      </c>
      <c r="B42" s="53" t="s">
        <v>20</v>
      </c>
      <c r="C42" s="54">
        <f>D27</f>
        <v>0.6</v>
      </c>
      <c r="D42" s="55">
        <f>D33</f>
        <v>0</v>
      </c>
      <c r="E42" s="54">
        <f>D39</f>
        <v>0.35</v>
      </c>
      <c r="F42" s="54">
        <f>C42+D42+E42</f>
        <v>0.95</v>
      </c>
      <c r="G42" s="14"/>
      <c r="H42" s="14"/>
    </row>
    <row r="43" ht="109.5" customHeight="1"/>
    <row r="44" spans="1:5" ht="24" customHeight="1">
      <c r="A44" s="68" t="s">
        <v>18</v>
      </c>
      <c r="B44" s="68"/>
      <c r="C44" s="56"/>
      <c r="D44" s="57"/>
      <c r="E44" s="58"/>
    </row>
    <row r="45" spans="2:4" ht="12" customHeight="1">
      <c r="B45" s="3"/>
      <c r="D45" s="6"/>
    </row>
    <row r="46" spans="2:9" ht="12.75" customHeight="1">
      <c r="B46" s="15" t="s">
        <v>0</v>
      </c>
      <c r="C46" s="16"/>
      <c r="D46" s="6"/>
      <c r="E46" s="14"/>
      <c r="G46" s="23"/>
      <c r="H46" s="24"/>
      <c r="I46" s="2"/>
    </row>
    <row r="47" spans="2:5" ht="14.25" customHeight="1">
      <c r="B47" s="15" t="s">
        <v>1</v>
      </c>
      <c r="C47" s="17"/>
      <c r="D47" s="6"/>
      <c r="E47" s="14"/>
    </row>
    <row r="48" spans="1:5" s="8" customFormat="1" ht="13.5" customHeight="1">
      <c r="A48" s="3"/>
      <c r="B48" s="4"/>
      <c r="C48" s="5"/>
      <c r="D48" s="6"/>
      <c r="E48" s="14"/>
    </row>
    <row r="49" spans="1:5" s="32" customFormat="1" ht="41.25" customHeight="1">
      <c r="A49" s="33" t="s">
        <v>3</v>
      </c>
      <c r="B49" s="19" t="s">
        <v>29</v>
      </c>
      <c r="C49" s="34" t="s">
        <v>2</v>
      </c>
      <c r="D49" s="40" t="s">
        <v>5</v>
      </c>
      <c r="E49" s="42"/>
    </row>
    <row r="50" spans="1:5" s="8" customFormat="1" ht="45" customHeight="1">
      <c r="A50" s="45">
        <v>3</v>
      </c>
      <c r="B50" s="46" t="s">
        <v>21</v>
      </c>
      <c r="C50" s="26">
        <v>16956</v>
      </c>
      <c r="D50" s="41" t="s">
        <v>33</v>
      </c>
      <c r="E50" s="43"/>
    </row>
    <row r="51" spans="1:5" s="8" customFormat="1" ht="28.5" customHeight="1">
      <c r="A51" s="47"/>
      <c r="B51" s="48"/>
      <c r="C51" s="25"/>
      <c r="D51" s="21"/>
      <c r="E51" s="21"/>
    </row>
    <row r="52" spans="1:9" s="2" customFormat="1" ht="12">
      <c r="A52" s="3"/>
      <c r="B52" s="15" t="s">
        <v>0</v>
      </c>
      <c r="C52" s="20">
        <v>4</v>
      </c>
      <c r="D52" s="63" t="s">
        <v>12</v>
      </c>
      <c r="E52" s="64"/>
      <c r="F52" s="1"/>
      <c r="G52" s="1"/>
      <c r="H52" s="1"/>
      <c r="I52" s="1"/>
    </row>
    <row r="53" spans="1:9" s="2" customFormat="1" ht="12.75" customHeight="1">
      <c r="A53" s="3"/>
      <c r="B53" s="15" t="s">
        <v>1</v>
      </c>
      <c r="C53" s="20">
        <v>0</v>
      </c>
      <c r="D53" s="63"/>
      <c r="E53" s="64"/>
      <c r="F53" s="1"/>
      <c r="G53" s="1"/>
      <c r="H53" s="1"/>
      <c r="I53" s="1"/>
    </row>
    <row r="54" spans="1:5" s="2" customFormat="1" ht="71.25" customHeight="1">
      <c r="A54" s="3"/>
      <c r="B54" s="66"/>
      <c r="C54" s="67"/>
      <c r="D54" s="65"/>
      <c r="E54" s="64"/>
    </row>
    <row r="55" spans="1:5" s="32" customFormat="1" ht="24">
      <c r="A55" s="29" t="s">
        <v>3</v>
      </c>
      <c r="B55" s="18" t="s">
        <v>30</v>
      </c>
      <c r="C55" s="30" t="s">
        <v>7</v>
      </c>
      <c r="D55" s="31" t="s">
        <v>8</v>
      </c>
      <c r="E55" s="37"/>
    </row>
    <row r="56" spans="1:5" ht="49.5" customHeight="1">
      <c r="A56" s="45">
        <v>3</v>
      </c>
      <c r="B56" s="46" t="s">
        <v>21</v>
      </c>
      <c r="C56" s="28">
        <v>60</v>
      </c>
      <c r="D56" s="27" t="s">
        <v>34</v>
      </c>
      <c r="E56" s="44"/>
    </row>
    <row r="57" spans="1:5" s="2" customFormat="1" ht="34.5" customHeight="1">
      <c r="A57" s="47"/>
      <c r="B57" s="48"/>
      <c r="C57" s="22"/>
      <c r="D57" s="51"/>
      <c r="E57" s="44"/>
    </row>
    <row r="58" spans="1:6" ht="39.75" customHeight="1">
      <c r="A58" s="13" t="s">
        <v>3</v>
      </c>
      <c r="B58" s="19" t="s">
        <v>6</v>
      </c>
      <c r="C58" s="10" t="s">
        <v>29</v>
      </c>
      <c r="D58" s="11" t="s">
        <v>31</v>
      </c>
      <c r="E58" s="61" t="s">
        <v>4</v>
      </c>
      <c r="F58" s="62"/>
    </row>
    <row r="59" spans="1:8" ht="47.25" customHeight="1">
      <c r="A59" s="45">
        <v>3</v>
      </c>
      <c r="B59" s="46" t="s">
        <v>21</v>
      </c>
      <c r="C59" s="69" t="s">
        <v>34</v>
      </c>
      <c r="D59" s="70"/>
      <c r="E59" s="70"/>
      <c r="F59" s="71"/>
      <c r="G59" s="14"/>
      <c r="H59" s="14"/>
    </row>
    <row r="61" ht="15.75" customHeight="1"/>
    <row r="62" spans="1:5" ht="24" customHeight="1">
      <c r="A62" s="68" t="s">
        <v>22</v>
      </c>
      <c r="B62" s="68"/>
      <c r="C62" s="56"/>
      <c r="D62" s="57"/>
      <c r="E62" s="58"/>
    </row>
    <row r="63" spans="2:4" ht="12" customHeight="1">
      <c r="B63" s="3"/>
      <c r="D63" s="6"/>
    </row>
    <row r="64" spans="2:9" ht="12.75" customHeight="1">
      <c r="B64" s="15" t="s">
        <v>0</v>
      </c>
      <c r="C64" s="16">
        <v>155412</v>
      </c>
      <c r="D64" s="6"/>
      <c r="E64" s="14"/>
      <c r="G64" s="23"/>
      <c r="H64" s="24"/>
      <c r="I64" s="2"/>
    </row>
    <row r="65" spans="2:5" ht="14.25" customHeight="1">
      <c r="B65" s="15" t="s">
        <v>1</v>
      </c>
      <c r="C65" s="17">
        <v>155412</v>
      </c>
      <c r="D65" s="6"/>
      <c r="E65" s="14"/>
    </row>
    <row r="66" spans="1:5" s="8" customFormat="1" ht="13.5" customHeight="1">
      <c r="A66" s="3"/>
      <c r="B66" s="4"/>
      <c r="C66" s="5"/>
      <c r="D66" s="6"/>
      <c r="E66" s="14"/>
    </row>
    <row r="67" spans="1:5" s="32" customFormat="1" ht="41.25" customHeight="1">
      <c r="A67" s="33" t="s">
        <v>3</v>
      </c>
      <c r="B67" s="19" t="s">
        <v>10</v>
      </c>
      <c r="C67" s="34" t="s">
        <v>2</v>
      </c>
      <c r="D67" s="40" t="s">
        <v>5</v>
      </c>
      <c r="E67" s="42"/>
    </row>
    <row r="68" spans="1:5" s="8" customFormat="1" ht="49.5" customHeight="1">
      <c r="A68" s="45">
        <v>4</v>
      </c>
      <c r="B68" s="46" t="s">
        <v>23</v>
      </c>
      <c r="C68" s="26">
        <v>155412</v>
      </c>
      <c r="D68" s="41">
        <f>C65/C68*0.6</f>
        <v>0.6</v>
      </c>
      <c r="E68" s="43"/>
    </row>
    <row r="69" spans="1:5" s="8" customFormat="1" ht="28.5" customHeight="1">
      <c r="A69" s="47"/>
      <c r="B69" s="48"/>
      <c r="C69" s="25"/>
      <c r="D69" s="21"/>
      <c r="E69" s="21"/>
    </row>
    <row r="70" spans="1:9" s="2" customFormat="1" ht="12">
      <c r="A70" s="3"/>
      <c r="B70" s="15" t="s">
        <v>0</v>
      </c>
      <c r="C70" s="20">
        <v>4</v>
      </c>
      <c r="D70" s="63" t="s">
        <v>12</v>
      </c>
      <c r="E70" s="64"/>
      <c r="F70" s="1"/>
      <c r="G70" s="1"/>
      <c r="H70" s="1"/>
      <c r="I70" s="1"/>
    </row>
    <row r="71" spans="1:9" s="2" customFormat="1" ht="12.75" customHeight="1">
      <c r="A71" s="3"/>
      <c r="B71" s="15" t="s">
        <v>1</v>
      </c>
      <c r="C71" s="20">
        <v>0</v>
      </c>
      <c r="D71" s="63"/>
      <c r="E71" s="64"/>
      <c r="F71" s="1"/>
      <c r="G71" s="1"/>
      <c r="H71" s="1"/>
      <c r="I71" s="1"/>
    </row>
    <row r="72" spans="1:5" s="2" customFormat="1" ht="71.25" customHeight="1">
      <c r="A72" s="3"/>
      <c r="B72" s="66"/>
      <c r="C72" s="67"/>
      <c r="D72" s="65"/>
      <c r="E72" s="64"/>
    </row>
    <row r="73" spans="1:5" s="32" customFormat="1" ht="24">
      <c r="A73" s="29" t="s">
        <v>3</v>
      </c>
      <c r="B73" s="18" t="s">
        <v>9</v>
      </c>
      <c r="C73" s="30" t="s">
        <v>7</v>
      </c>
      <c r="D73" s="31" t="s">
        <v>8</v>
      </c>
      <c r="E73" s="37"/>
    </row>
    <row r="74" spans="1:5" ht="45" customHeight="1">
      <c r="A74" s="45">
        <v>4</v>
      </c>
      <c r="B74" s="46" t="s">
        <v>23</v>
      </c>
      <c r="C74" s="28">
        <v>36</v>
      </c>
      <c r="D74" s="27">
        <f>2/4*0.05</f>
        <v>0.025</v>
      </c>
      <c r="E74" s="44"/>
    </row>
    <row r="75" spans="1:5" s="2" customFormat="1" ht="34.5" customHeight="1">
      <c r="A75" s="47"/>
      <c r="B75" s="48"/>
      <c r="C75" s="22"/>
      <c r="D75" s="51"/>
      <c r="E75" s="44"/>
    </row>
    <row r="76" spans="1:5" s="2" customFormat="1" ht="28.5" customHeight="1">
      <c r="A76" s="47"/>
      <c r="B76" s="48"/>
      <c r="C76" s="22"/>
      <c r="D76" s="51"/>
      <c r="E76" s="44"/>
    </row>
    <row r="77" spans="1:5" s="2" customFormat="1" ht="18.75" customHeight="1">
      <c r="A77" s="47"/>
      <c r="B77" s="15" t="s">
        <v>0</v>
      </c>
      <c r="C77" s="20">
        <v>20</v>
      </c>
      <c r="D77" s="51"/>
      <c r="E77" s="44"/>
    </row>
    <row r="78" spans="1:9" s="2" customFormat="1" ht="18" customHeight="1">
      <c r="A78" s="3"/>
      <c r="B78" s="15" t="s">
        <v>1</v>
      </c>
      <c r="C78" s="20">
        <v>0</v>
      </c>
      <c r="D78" s="64"/>
      <c r="E78" s="64"/>
      <c r="F78" s="1"/>
      <c r="G78" s="1"/>
      <c r="H78" s="1"/>
      <c r="I78" s="1"/>
    </row>
    <row r="79" spans="1:5" s="2" customFormat="1" ht="25.5" customHeight="1">
      <c r="A79" s="3"/>
      <c r="B79" s="66"/>
      <c r="C79" s="67"/>
      <c r="D79" s="65"/>
      <c r="E79" s="64"/>
    </row>
    <row r="80" spans="1:5" s="32" customFormat="1" ht="48.75" customHeight="1">
      <c r="A80" s="29" t="s">
        <v>3</v>
      </c>
      <c r="B80" s="18" t="s">
        <v>11</v>
      </c>
      <c r="C80" s="30" t="s">
        <v>14</v>
      </c>
      <c r="D80" s="31" t="s">
        <v>13</v>
      </c>
      <c r="E80" s="37"/>
    </row>
    <row r="81" spans="1:5" ht="42.75" customHeight="1">
      <c r="A81" s="45">
        <v>4</v>
      </c>
      <c r="B81" s="46" t="s">
        <v>23</v>
      </c>
      <c r="C81" s="28">
        <v>15</v>
      </c>
      <c r="D81" s="27">
        <f>C81/20*0.35</f>
        <v>0.26249999999999996</v>
      </c>
      <c r="E81" s="44"/>
    </row>
    <row r="82" spans="1:5" ht="38.25" customHeight="1">
      <c r="A82" s="47"/>
      <c r="B82" s="48"/>
      <c r="C82" s="22"/>
      <c r="D82" s="51"/>
      <c r="E82" s="44"/>
    </row>
    <row r="83" spans="1:6" ht="39.75" customHeight="1">
      <c r="A83" s="13" t="s">
        <v>3</v>
      </c>
      <c r="B83" s="19" t="s">
        <v>6</v>
      </c>
      <c r="C83" s="10" t="s">
        <v>10</v>
      </c>
      <c r="D83" s="11" t="s">
        <v>15</v>
      </c>
      <c r="E83" s="11" t="s">
        <v>11</v>
      </c>
      <c r="F83" s="12" t="s">
        <v>4</v>
      </c>
    </row>
    <row r="84" spans="1:8" ht="48.75" customHeight="1">
      <c r="A84" s="52">
        <v>4</v>
      </c>
      <c r="B84" s="53" t="s">
        <v>23</v>
      </c>
      <c r="C84" s="54">
        <f>D68</f>
        <v>0.6</v>
      </c>
      <c r="D84" s="55">
        <f>D74</f>
        <v>0.025</v>
      </c>
      <c r="E84" s="54">
        <f>D81</f>
        <v>0.26249999999999996</v>
      </c>
      <c r="F84" s="54">
        <f>C84+D84+E84</f>
        <v>0.8875</v>
      </c>
      <c r="G84" s="14"/>
      <c r="H84" s="14"/>
    </row>
    <row r="85" spans="1:8" s="38" customFormat="1" ht="132" customHeight="1">
      <c r="A85" s="49"/>
      <c r="B85" s="50"/>
      <c r="C85" s="35"/>
      <c r="D85" s="36"/>
      <c r="E85" s="37"/>
      <c r="G85" s="39"/>
      <c r="H85" s="39"/>
    </row>
    <row r="86" spans="1:5" ht="24" customHeight="1">
      <c r="A86" s="68" t="s">
        <v>24</v>
      </c>
      <c r="B86" s="68"/>
      <c r="C86" s="56"/>
      <c r="D86" s="57"/>
      <c r="E86" s="58"/>
    </row>
    <row r="87" spans="2:4" ht="12" customHeight="1">
      <c r="B87" s="3"/>
      <c r="D87" s="6"/>
    </row>
    <row r="88" spans="2:9" ht="12.75" customHeight="1">
      <c r="B88" s="15" t="s">
        <v>0</v>
      </c>
      <c r="C88" s="16">
        <v>17982</v>
      </c>
      <c r="D88" s="6"/>
      <c r="E88" s="14"/>
      <c r="G88" s="23"/>
      <c r="H88" s="24"/>
      <c r="I88" s="2"/>
    </row>
    <row r="89" spans="2:5" ht="14.25" customHeight="1">
      <c r="B89" s="15" t="s">
        <v>1</v>
      </c>
      <c r="C89" s="17">
        <v>17982</v>
      </c>
      <c r="D89" s="6"/>
      <c r="E89" s="14"/>
    </row>
    <row r="90" spans="1:5" s="8" customFormat="1" ht="13.5" customHeight="1">
      <c r="A90" s="3"/>
      <c r="B90" s="4"/>
      <c r="C90" s="5"/>
      <c r="D90" s="6"/>
      <c r="E90" s="14"/>
    </row>
    <row r="91" spans="1:5" s="32" customFormat="1" ht="41.25" customHeight="1">
      <c r="A91" s="33" t="s">
        <v>3</v>
      </c>
      <c r="B91" s="19" t="s">
        <v>29</v>
      </c>
      <c r="C91" s="34" t="s">
        <v>2</v>
      </c>
      <c r="D91" s="40" t="s">
        <v>5</v>
      </c>
      <c r="E91" s="42"/>
    </row>
    <row r="92" spans="1:5" s="8" customFormat="1" ht="48.75" customHeight="1">
      <c r="A92" s="45">
        <v>2</v>
      </c>
      <c r="B92" s="46" t="s">
        <v>25</v>
      </c>
      <c r="C92" s="26">
        <v>17982</v>
      </c>
      <c r="D92" s="41">
        <f>C89/C92*0.8</f>
        <v>0.8</v>
      </c>
      <c r="E92" s="43"/>
    </row>
    <row r="93" spans="1:5" s="8" customFormat="1" ht="28.5" customHeight="1">
      <c r="A93" s="47"/>
      <c r="B93" s="48"/>
      <c r="C93" s="25"/>
      <c r="D93" s="21"/>
      <c r="E93" s="21"/>
    </row>
    <row r="94" spans="1:9" s="2" customFormat="1" ht="12">
      <c r="A94" s="3"/>
      <c r="B94" s="15" t="s">
        <v>0</v>
      </c>
      <c r="C94" s="20">
        <v>4</v>
      </c>
      <c r="D94" s="63" t="s">
        <v>12</v>
      </c>
      <c r="E94" s="64"/>
      <c r="F94" s="1"/>
      <c r="G94" s="1"/>
      <c r="H94" s="1"/>
      <c r="I94" s="1"/>
    </row>
    <row r="95" spans="1:9" s="2" customFormat="1" ht="12.75" customHeight="1">
      <c r="A95" s="3"/>
      <c r="B95" s="15" t="s">
        <v>1</v>
      </c>
      <c r="C95" s="20">
        <v>0</v>
      </c>
      <c r="D95" s="63"/>
      <c r="E95" s="64"/>
      <c r="F95" s="1"/>
      <c r="G95" s="1"/>
      <c r="H95" s="1"/>
      <c r="I95" s="1"/>
    </row>
    <row r="96" spans="1:5" s="2" customFormat="1" ht="71.25" customHeight="1">
      <c r="A96" s="3"/>
      <c r="B96" s="66"/>
      <c r="C96" s="67"/>
      <c r="D96" s="65"/>
      <c r="E96" s="64"/>
    </row>
    <row r="97" spans="1:5" s="32" customFormat="1" ht="24">
      <c r="A97" s="29" t="s">
        <v>3</v>
      </c>
      <c r="B97" s="18" t="s">
        <v>30</v>
      </c>
      <c r="C97" s="30" t="s">
        <v>7</v>
      </c>
      <c r="D97" s="31" t="s">
        <v>8</v>
      </c>
      <c r="E97" s="37"/>
    </row>
    <row r="98" spans="1:5" ht="60.75" customHeight="1">
      <c r="A98" s="45">
        <v>2</v>
      </c>
      <c r="B98" s="46" t="s">
        <v>25</v>
      </c>
      <c r="C98" s="28">
        <v>30</v>
      </c>
      <c r="D98" s="27">
        <f>1/4*0.2</f>
        <v>0.05</v>
      </c>
      <c r="E98" s="44"/>
    </row>
    <row r="99" spans="1:5" s="2" customFormat="1" ht="34.5" customHeight="1">
      <c r="A99" s="47"/>
      <c r="B99" s="48"/>
      <c r="C99" s="22"/>
      <c r="D99" s="51"/>
      <c r="E99" s="44"/>
    </row>
    <row r="100" spans="1:6" ht="39.75" customHeight="1">
      <c r="A100" s="13" t="s">
        <v>3</v>
      </c>
      <c r="B100" s="19" t="s">
        <v>6</v>
      </c>
      <c r="C100" s="10" t="s">
        <v>29</v>
      </c>
      <c r="D100" s="11" t="s">
        <v>31</v>
      </c>
      <c r="E100" s="61" t="s">
        <v>4</v>
      </c>
      <c r="F100" s="62"/>
    </row>
    <row r="101" spans="1:8" ht="57.75" customHeight="1">
      <c r="A101" s="52">
        <v>2</v>
      </c>
      <c r="B101" s="53" t="s">
        <v>25</v>
      </c>
      <c r="C101" s="54">
        <f>D92</f>
        <v>0.8</v>
      </c>
      <c r="D101" s="55">
        <f>D98</f>
        <v>0.05</v>
      </c>
      <c r="E101" s="59">
        <f>C101+D101</f>
        <v>0.8500000000000001</v>
      </c>
      <c r="F101" s="60"/>
      <c r="G101" s="14"/>
      <c r="H101" s="14"/>
    </row>
    <row r="103" ht="21.75" customHeight="1"/>
    <row r="104" spans="1:5" ht="24" customHeight="1">
      <c r="A104" s="68" t="s">
        <v>26</v>
      </c>
      <c r="B104" s="68"/>
      <c r="C104" s="56"/>
      <c r="D104" s="57"/>
      <c r="E104" s="58"/>
    </row>
    <row r="105" spans="2:4" ht="12" customHeight="1">
      <c r="B105" s="3"/>
      <c r="D105" s="6"/>
    </row>
    <row r="106" spans="2:9" ht="12.75" customHeight="1">
      <c r="B106" s="15" t="s">
        <v>0</v>
      </c>
      <c r="C106" s="16">
        <v>81000</v>
      </c>
      <c r="D106" s="6"/>
      <c r="E106" s="14"/>
      <c r="G106" s="23"/>
      <c r="H106" s="24"/>
      <c r="I106" s="2"/>
    </row>
    <row r="107" spans="2:5" ht="14.25" customHeight="1">
      <c r="B107" s="15" t="s">
        <v>1</v>
      </c>
      <c r="C107" s="17">
        <v>81000</v>
      </c>
      <c r="D107" s="6"/>
      <c r="E107" s="14"/>
    </row>
    <row r="108" spans="1:5" s="8" customFormat="1" ht="13.5" customHeight="1">
      <c r="A108" s="3"/>
      <c r="B108" s="4"/>
      <c r="C108" s="5"/>
      <c r="D108" s="6"/>
      <c r="E108" s="14"/>
    </row>
    <row r="109" spans="1:5" s="32" customFormat="1" ht="41.25" customHeight="1">
      <c r="A109" s="33" t="s">
        <v>3</v>
      </c>
      <c r="B109" s="19" t="s">
        <v>29</v>
      </c>
      <c r="C109" s="34" t="s">
        <v>2</v>
      </c>
      <c r="D109" s="40" t="s">
        <v>5</v>
      </c>
      <c r="E109" s="42"/>
    </row>
    <row r="110" spans="1:5" s="8" customFormat="1" ht="57.75" customHeight="1">
      <c r="A110" s="45">
        <v>2</v>
      </c>
      <c r="B110" s="46" t="s">
        <v>25</v>
      </c>
      <c r="C110" s="26">
        <v>81000</v>
      </c>
      <c r="D110" s="41">
        <f>C107/C110*0.8</f>
        <v>0.8</v>
      </c>
      <c r="E110" s="43"/>
    </row>
    <row r="111" spans="1:5" s="8" customFormat="1" ht="28.5" customHeight="1">
      <c r="A111" s="47"/>
      <c r="B111" s="48"/>
      <c r="C111" s="25"/>
      <c r="D111" s="21"/>
      <c r="E111" s="21"/>
    </row>
    <row r="112" spans="1:9" s="2" customFormat="1" ht="12" customHeight="1">
      <c r="A112" s="3"/>
      <c r="B112" s="15" t="s">
        <v>0</v>
      </c>
      <c r="C112" s="20">
        <v>4</v>
      </c>
      <c r="D112" s="63" t="s">
        <v>12</v>
      </c>
      <c r="E112" s="64"/>
      <c r="F112" s="1"/>
      <c r="G112" s="1"/>
      <c r="H112" s="1"/>
      <c r="I112" s="1"/>
    </row>
    <row r="113" spans="1:9" s="2" customFormat="1" ht="12.75" customHeight="1">
      <c r="A113" s="3"/>
      <c r="B113" s="15" t="s">
        <v>1</v>
      </c>
      <c r="C113" s="20">
        <v>0</v>
      </c>
      <c r="D113" s="63"/>
      <c r="E113" s="64"/>
      <c r="F113" s="1"/>
      <c r="G113" s="1"/>
      <c r="H113" s="1"/>
      <c r="I113" s="1"/>
    </row>
    <row r="114" spans="1:5" s="2" customFormat="1" ht="71.25" customHeight="1">
      <c r="A114" s="3"/>
      <c r="B114" s="66"/>
      <c r="C114" s="67"/>
      <c r="D114" s="63"/>
      <c r="E114" s="64"/>
    </row>
    <row r="115" spans="1:5" s="32" customFormat="1" ht="24">
      <c r="A115" s="29" t="s">
        <v>3</v>
      </c>
      <c r="B115" s="18" t="s">
        <v>30</v>
      </c>
      <c r="C115" s="30" t="s">
        <v>7</v>
      </c>
      <c r="D115" s="31" t="s">
        <v>8</v>
      </c>
      <c r="E115" s="37"/>
    </row>
    <row r="116" spans="1:5" ht="60.75" customHeight="1">
      <c r="A116" s="45">
        <v>2</v>
      </c>
      <c r="B116" s="46" t="s">
        <v>25</v>
      </c>
      <c r="C116" s="28">
        <v>36</v>
      </c>
      <c r="D116" s="27">
        <f>2/4*0.2</f>
        <v>0.1</v>
      </c>
      <c r="E116" s="44"/>
    </row>
    <row r="117" spans="1:5" ht="38.25" customHeight="1">
      <c r="A117" s="47"/>
      <c r="B117" s="48"/>
      <c r="C117" s="22"/>
      <c r="D117" s="51"/>
      <c r="E117" s="44"/>
    </row>
    <row r="118" spans="1:6" ht="39.75" customHeight="1">
      <c r="A118" s="13" t="s">
        <v>3</v>
      </c>
      <c r="B118" s="19" t="s">
        <v>6</v>
      </c>
      <c r="C118" s="10" t="s">
        <v>29</v>
      </c>
      <c r="D118" s="11" t="s">
        <v>31</v>
      </c>
      <c r="E118" s="61" t="s">
        <v>4</v>
      </c>
      <c r="F118" s="62"/>
    </row>
    <row r="119" spans="1:8" ht="57.75" customHeight="1">
      <c r="A119" s="52">
        <v>2</v>
      </c>
      <c r="B119" s="53" t="s">
        <v>25</v>
      </c>
      <c r="C119" s="54">
        <f>D110</f>
        <v>0.8</v>
      </c>
      <c r="D119" s="55">
        <f>D116</f>
        <v>0.1</v>
      </c>
      <c r="E119" s="59">
        <f>C119+D119</f>
        <v>0.9</v>
      </c>
      <c r="F119" s="60"/>
      <c r="G119" s="14"/>
      <c r="H119" s="14"/>
    </row>
    <row r="122" ht="74.25" customHeight="1"/>
    <row r="123" spans="1:5" ht="24" customHeight="1">
      <c r="A123" s="68" t="s">
        <v>27</v>
      </c>
      <c r="B123" s="68"/>
      <c r="C123" s="56"/>
      <c r="D123" s="57"/>
      <c r="E123" s="58"/>
    </row>
    <row r="124" spans="2:4" ht="12" customHeight="1">
      <c r="B124" s="3"/>
      <c r="D124" s="6"/>
    </row>
    <row r="125" spans="2:9" ht="12.75" customHeight="1">
      <c r="B125" s="15" t="s">
        <v>0</v>
      </c>
      <c r="C125" s="16">
        <v>118800</v>
      </c>
      <c r="D125" s="6"/>
      <c r="E125" s="14"/>
      <c r="G125" s="23"/>
      <c r="H125" s="24"/>
      <c r="I125" s="2"/>
    </row>
    <row r="126" spans="2:5" ht="14.25" customHeight="1">
      <c r="B126" s="15" t="s">
        <v>1</v>
      </c>
      <c r="C126" s="17">
        <v>118800</v>
      </c>
      <c r="D126" s="6"/>
      <c r="E126" s="14"/>
    </row>
    <row r="127" spans="1:5" s="8" customFormat="1" ht="13.5" customHeight="1">
      <c r="A127" s="3"/>
      <c r="B127" s="4"/>
      <c r="C127" s="5"/>
      <c r="D127" s="6"/>
      <c r="E127" s="14"/>
    </row>
    <row r="128" spans="1:5" s="32" customFormat="1" ht="41.25" customHeight="1">
      <c r="A128" s="33" t="s">
        <v>3</v>
      </c>
      <c r="B128" s="19" t="s">
        <v>29</v>
      </c>
      <c r="C128" s="34" t="s">
        <v>2</v>
      </c>
      <c r="D128" s="40" t="s">
        <v>5</v>
      </c>
      <c r="E128" s="42"/>
    </row>
    <row r="129" spans="1:5" s="8" customFormat="1" ht="49.5" customHeight="1">
      <c r="A129" s="45">
        <v>2</v>
      </c>
      <c r="B129" s="46" t="s">
        <v>25</v>
      </c>
      <c r="C129" s="26">
        <v>118800</v>
      </c>
      <c r="D129" s="41">
        <f>C126/C129*0.8</f>
        <v>0.8</v>
      </c>
      <c r="E129" s="43"/>
    </row>
    <row r="130" spans="1:5" s="8" customFormat="1" ht="24.75" customHeight="1">
      <c r="A130" s="47"/>
      <c r="B130" s="48"/>
      <c r="C130" s="25"/>
      <c r="D130" s="21"/>
      <c r="E130" s="21"/>
    </row>
    <row r="131" spans="1:9" s="2" customFormat="1" ht="12">
      <c r="A131" s="3"/>
      <c r="B131" s="15" t="s">
        <v>0</v>
      </c>
      <c r="C131" s="20">
        <v>4</v>
      </c>
      <c r="D131" s="63" t="s">
        <v>12</v>
      </c>
      <c r="E131" s="64"/>
      <c r="F131" s="1"/>
      <c r="G131" s="1"/>
      <c r="H131" s="1"/>
      <c r="I131" s="1"/>
    </row>
    <row r="132" spans="1:9" s="2" customFormat="1" ht="12.75" customHeight="1">
      <c r="A132" s="3"/>
      <c r="B132" s="15" t="s">
        <v>1</v>
      </c>
      <c r="C132" s="20">
        <v>0</v>
      </c>
      <c r="D132" s="63"/>
      <c r="E132" s="64"/>
      <c r="F132" s="1"/>
      <c r="G132" s="1"/>
      <c r="H132" s="1"/>
      <c r="I132" s="1"/>
    </row>
    <row r="133" spans="1:5" s="2" customFormat="1" ht="71.25" customHeight="1">
      <c r="A133" s="3"/>
      <c r="B133" s="66"/>
      <c r="C133" s="67"/>
      <c r="D133" s="65"/>
      <c r="E133" s="64"/>
    </row>
    <row r="134" spans="1:5" s="32" customFormat="1" ht="24">
      <c r="A134" s="29" t="s">
        <v>3</v>
      </c>
      <c r="B134" s="18" t="s">
        <v>30</v>
      </c>
      <c r="C134" s="30" t="s">
        <v>7</v>
      </c>
      <c r="D134" s="31" t="s">
        <v>8</v>
      </c>
      <c r="E134" s="37"/>
    </row>
    <row r="135" spans="1:5" ht="45" customHeight="1">
      <c r="A135" s="45">
        <v>2</v>
      </c>
      <c r="B135" s="46" t="s">
        <v>25</v>
      </c>
      <c r="C135" s="28">
        <v>36</v>
      </c>
      <c r="D135" s="27">
        <f>2/4*0.2</f>
        <v>0.1</v>
      </c>
      <c r="E135" s="44"/>
    </row>
    <row r="136" spans="1:5" s="2" customFormat="1" ht="34.5" customHeight="1">
      <c r="A136" s="47"/>
      <c r="B136" s="48"/>
      <c r="C136" s="22"/>
      <c r="D136" s="51"/>
      <c r="E136" s="44"/>
    </row>
    <row r="137" spans="1:6" ht="39.75" customHeight="1">
      <c r="A137" s="13" t="s">
        <v>3</v>
      </c>
      <c r="B137" s="19" t="s">
        <v>6</v>
      </c>
      <c r="C137" s="10" t="s">
        <v>29</v>
      </c>
      <c r="D137" s="11" t="s">
        <v>31</v>
      </c>
      <c r="E137" s="61" t="s">
        <v>4</v>
      </c>
      <c r="F137" s="62"/>
    </row>
    <row r="138" spans="1:8" ht="48.75" customHeight="1">
      <c r="A138" s="52">
        <v>2</v>
      </c>
      <c r="B138" s="53" t="s">
        <v>25</v>
      </c>
      <c r="C138" s="54">
        <f>D129</f>
        <v>0.8</v>
      </c>
      <c r="D138" s="55">
        <f>D135</f>
        <v>0.1</v>
      </c>
      <c r="E138" s="59">
        <f>C138+D138</f>
        <v>0.9</v>
      </c>
      <c r="F138" s="60"/>
      <c r="G138" s="14"/>
      <c r="H138" s="14"/>
    </row>
    <row r="139" spans="1:8" s="38" customFormat="1" ht="28.5" customHeight="1">
      <c r="A139" s="49"/>
      <c r="B139" s="50"/>
      <c r="C139" s="35"/>
      <c r="D139" s="36"/>
      <c r="E139" s="37"/>
      <c r="G139" s="39"/>
      <c r="H139" s="39"/>
    </row>
    <row r="140" spans="1:5" ht="24" customHeight="1">
      <c r="A140" s="68" t="s">
        <v>28</v>
      </c>
      <c r="B140" s="68"/>
      <c r="C140" s="56"/>
      <c r="D140" s="57"/>
      <c r="E140" s="58"/>
    </row>
    <row r="141" spans="2:4" ht="12" customHeight="1">
      <c r="B141" s="3"/>
      <c r="D141" s="6"/>
    </row>
    <row r="142" spans="2:9" ht="12.75" customHeight="1">
      <c r="B142" s="15" t="s">
        <v>0</v>
      </c>
      <c r="C142" s="16">
        <v>59400</v>
      </c>
      <c r="D142" s="6"/>
      <c r="E142" s="14"/>
      <c r="G142" s="23"/>
      <c r="H142" s="24"/>
      <c r="I142" s="2"/>
    </row>
    <row r="143" spans="2:5" ht="14.25" customHeight="1">
      <c r="B143" s="15" t="s">
        <v>1</v>
      </c>
      <c r="C143" s="17">
        <v>59400</v>
      </c>
      <c r="D143" s="6"/>
      <c r="E143" s="14"/>
    </row>
    <row r="144" spans="1:5" s="8" customFormat="1" ht="13.5" customHeight="1">
      <c r="A144" s="3"/>
      <c r="B144" s="4"/>
      <c r="C144" s="5"/>
      <c r="D144" s="6"/>
      <c r="E144" s="14"/>
    </row>
    <row r="145" spans="1:5" s="32" customFormat="1" ht="41.25" customHeight="1">
      <c r="A145" s="33" t="s">
        <v>3</v>
      </c>
      <c r="B145" s="19" t="s">
        <v>29</v>
      </c>
      <c r="C145" s="34" t="s">
        <v>2</v>
      </c>
      <c r="D145" s="40" t="s">
        <v>5</v>
      </c>
      <c r="E145" s="42"/>
    </row>
    <row r="146" spans="1:5" s="8" customFormat="1" ht="48.75" customHeight="1">
      <c r="A146" s="45">
        <v>2</v>
      </c>
      <c r="B146" s="46" t="s">
        <v>25</v>
      </c>
      <c r="C146" s="26">
        <v>59400</v>
      </c>
      <c r="D146" s="41">
        <f>C143/C146*0.8</f>
        <v>0.8</v>
      </c>
      <c r="E146" s="43"/>
    </row>
    <row r="147" spans="1:5" s="8" customFormat="1" ht="28.5" customHeight="1">
      <c r="A147" s="47"/>
      <c r="B147" s="48"/>
      <c r="C147" s="25"/>
      <c r="D147" s="21"/>
      <c r="E147" s="21"/>
    </row>
    <row r="148" spans="1:9" s="2" customFormat="1" ht="12" customHeight="1">
      <c r="A148" s="3"/>
      <c r="B148" s="15" t="s">
        <v>0</v>
      </c>
      <c r="C148" s="20">
        <v>4</v>
      </c>
      <c r="D148" s="63" t="s">
        <v>12</v>
      </c>
      <c r="E148" s="64"/>
      <c r="F148" s="1"/>
      <c r="G148" s="1"/>
      <c r="H148" s="1"/>
      <c r="I148" s="1"/>
    </row>
    <row r="149" spans="1:9" s="2" customFormat="1" ht="12.75" customHeight="1">
      <c r="A149" s="3"/>
      <c r="B149" s="15" t="s">
        <v>1</v>
      </c>
      <c r="C149" s="20">
        <v>0</v>
      </c>
      <c r="D149" s="63"/>
      <c r="E149" s="64"/>
      <c r="F149" s="1"/>
      <c r="G149" s="1"/>
      <c r="H149" s="1"/>
      <c r="I149" s="1"/>
    </row>
    <row r="150" spans="1:5" s="2" customFormat="1" ht="71.25" customHeight="1">
      <c r="A150" s="3"/>
      <c r="B150" s="66"/>
      <c r="C150" s="67"/>
      <c r="D150" s="63"/>
      <c r="E150" s="64"/>
    </row>
    <row r="151" spans="1:5" s="32" customFormat="1" ht="24">
      <c r="A151" s="29" t="s">
        <v>3</v>
      </c>
      <c r="B151" s="18" t="s">
        <v>30</v>
      </c>
      <c r="C151" s="30" t="s">
        <v>7</v>
      </c>
      <c r="D151" s="31" t="s">
        <v>8</v>
      </c>
      <c r="E151" s="37"/>
    </row>
    <row r="152" spans="1:5" ht="48" customHeight="1">
      <c r="A152" s="45">
        <v>2</v>
      </c>
      <c r="B152" s="46" t="s">
        <v>25</v>
      </c>
      <c r="C152" s="28">
        <v>36</v>
      </c>
      <c r="D152" s="27">
        <f>2/4*0.2</f>
        <v>0.1</v>
      </c>
      <c r="E152" s="44"/>
    </row>
    <row r="153" spans="1:5" s="2" customFormat="1" ht="34.5" customHeight="1">
      <c r="A153" s="47"/>
      <c r="B153" s="48"/>
      <c r="C153" s="22"/>
      <c r="D153" s="51"/>
      <c r="E153" s="44"/>
    </row>
    <row r="154" spans="1:6" ht="39.75" customHeight="1">
      <c r="A154" s="13" t="s">
        <v>3</v>
      </c>
      <c r="B154" s="19" t="s">
        <v>6</v>
      </c>
      <c r="C154" s="10" t="s">
        <v>29</v>
      </c>
      <c r="D154" s="11" t="s">
        <v>31</v>
      </c>
      <c r="E154" s="61" t="s">
        <v>4</v>
      </c>
      <c r="F154" s="62"/>
    </row>
    <row r="155" spans="1:8" ht="45.75" customHeight="1">
      <c r="A155" s="52">
        <v>2</v>
      </c>
      <c r="B155" s="53" t="s">
        <v>25</v>
      </c>
      <c r="C155" s="54">
        <f>D146</f>
        <v>0.8</v>
      </c>
      <c r="D155" s="55">
        <f>D152</f>
        <v>0.1</v>
      </c>
      <c r="E155" s="59">
        <f>C155+D155</f>
        <v>0.9</v>
      </c>
      <c r="F155" s="60"/>
      <c r="G155" s="14"/>
      <c r="H155" s="14"/>
    </row>
    <row r="157" spans="2:5" ht="75.75" customHeight="1">
      <c r="B157" s="1" t="s">
        <v>35</v>
      </c>
      <c r="D157" s="72"/>
      <c r="E157" s="72"/>
    </row>
    <row r="158" spans="4:5" ht="12">
      <c r="D158" s="73" t="s">
        <v>36</v>
      </c>
      <c r="E158" s="73"/>
    </row>
  </sheetData>
  <sheetProtection/>
  <mergeCells count="42">
    <mergeCell ref="D157:E157"/>
    <mergeCell ref="D158:E158"/>
    <mergeCell ref="A4:B4"/>
    <mergeCell ref="A21:B21"/>
    <mergeCell ref="D29:E31"/>
    <mergeCell ref="B31:C31"/>
    <mergeCell ref="D36:E37"/>
    <mergeCell ref="B37:C37"/>
    <mergeCell ref="D12:E14"/>
    <mergeCell ref="B14:C14"/>
    <mergeCell ref="E18:F18"/>
    <mergeCell ref="E19:F19"/>
    <mergeCell ref="A44:B44"/>
    <mergeCell ref="D70:E72"/>
    <mergeCell ref="B72:C72"/>
    <mergeCell ref="D78:E79"/>
    <mergeCell ref="B79:C79"/>
    <mergeCell ref="A86:B86"/>
    <mergeCell ref="E58:F58"/>
    <mergeCell ref="C59:F59"/>
    <mergeCell ref="D52:E54"/>
    <mergeCell ref="B54:C54"/>
    <mergeCell ref="A62:B62"/>
    <mergeCell ref="E137:F137"/>
    <mergeCell ref="E138:F138"/>
    <mergeCell ref="E100:F100"/>
    <mergeCell ref="E101:F101"/>
    <mergeCell ref="A140:B140"/>
    <mergeCell ref="A104:B104"/>
    <mergeCell ref="D112:E114"/>
    <mergeCell ref="B114:C114"/>
    <mergeCell ref="E118:F118"/>
    <mergeCell ref="E119:F119"/>
    <mergeCell ref="E154:F154"/>
    <mergeCell ref="E155:F155"/>
    <mergeCell ref="D94:E96"/>
    <mergeCell ref="B96:C96"/>
    <mergeCell ref="D148:E150"/>
    <mergeCell ref="B150:C150"/>
    <mergeCell ref="A123:B123"/>
    <mergeCell ref="B133:C133"/>
    <mergeCell ref="D131:E133"/>
  </mergeCells>
  <printOptions/>
  <pageMargins left="0.4330708661417323" right="0.4330708661417323" top="0.7480314960629921" bottom="0.7480314960629921" header="0.31496062992125984" footer="0.31496062992125984"/>
  <pageSetup fitToHeight="0" fitToWidth="1" orientation="portrait" paperSize="9" scale="56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2019-03-22T09:21:14Z</cp:lastPrinted>
  <dcterms:created xsi:type="dcterms:W3CDTF">2006-02-24T09:13:32Z</dcterms:created>
  <dcterms:modified xsi:type="dcterms:W3CDTF">2019-03-22T09:21:15Z</dcterms:modified>
  <cp:category/>
  <cp:version/>
  <cp:contentType/>
  <cp:contentStatus/>
</cp:coreProperties>
</file>