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6970" windowHeight="6555" activeTab="1"/>
  </bookViews>
  <sheets>
    <sheet name="Pakiet 11A" sheetId="1" r:id="rId1"/>
    <sheet name="Pakiet 11B" sheetId="2" r:id="rId2"/>
    <sheet name="Pakiet 22" sheetId="3" r:id="rId3"/>
    <sheet name="Pakiet 23" sheetId="4" r:id="rId4"/>
    <sheet name="Pakiet 32" sheetId="5" r:id="rId5"/>
    <sheet name="Pakiet 42B" sheetId="6" r:id="rId6"/>
    <sheet name="Pakiet 46" sheetId="7" r:id="rId7"/>
    <sheet name="Pakiet 47" sheetId="8" r:id="rId8"/>
    <sheet name="Pakiet 50" sheetId="9" r:id="rId9"/>
    <sheet name="Pakiet 51" sheetId="10" r:id="rId10"/>
    <sheet name="Pakiet 52" sheetId="11" r:id="rId11"/>
    <sheet name="Pakiet 55" sheetId="12" r:id="rId12"/>
    <sheet name="Pakiet 62" sheetId="13" r:id="rId13"/>
    <sheet name="Pakiet 73" sheetId="14" r:id="rId14"/>
    <sheet name="Pakiet 75" sheetId="15" r:id="rId15"/>
  </sheets>
  <definedNames/>
  <calcPr fullCalcOnLoad="1"/>
</workbook>
</file>

<file path=xl/sharedStrings.xml><?xml version="1.0" encoding="utf-8"?>
<sst xmlns="http://schemas.openxmlformats.org/spreadsheetml/2006/main" count="919" uniqueCount="333">
  <si>
    <t>Funkcja / Parametr</t>
  </si>
  <si>
    <t>Parametr</t>
  </si>
  <si>
    <t>graniczny</t>
  </si>
  <si>
    <t>Nazwa, numer katalogowy, producent</t>
  </si>
  <si>
    <t>Podać</t>
  </si>
  <si>
    <t>TAK</t>
  </si>
  <si>
    <t>Wymagane</t>
  </si>
  <si>
    <t>Czas sterylizacji min. 12 miesięcy</t>
  </si>
  <si>
    <t>Dostarczona max energia defibrylacji co najmniej 34J</t>
  </si>
  <si>
    <t>Rozpoznawanie arytmii min.2 typy – VF i VT</t>
  </si>
  <si>
    <t xml:space="preserve">TAK </t>
  </si>
  <si>
    <t xml:space="preserve">Algorytmy różnicujące częstoskurcz komorowy od nadkomorowego – min 1 </t>
  </si>
  <si>
    <t>Algorytm wykorzystujący analizę zależności rytmu komorowego i przedsionkowego do różnicowania częstoskurczu komorowego od nadkomorowego</t>
  </si>
  <si>
    <t>Rodzaje stymulacji</t>
  </si>
  <si>
    <t>Elektrody do defibrylacji pasywne/aktywne -do wyboru</t>
  </si>
  <si>
    <t>Elektrody do defibrylacji sterydowe</t>
  </si>
  <si>
    <t>Elektrody do stymulacji lewej komory – uni-, bipolarne – do wyboru</t>
  </si>
  <si>
    <t>Automatyczny opis stanu baterii i oporności elektrody</t>
  </si>
  <si>
    <t>Terapia antyarytmiczna min 3 typy</t>
  </si>
  <si>
    <t>Dostępność wszystkich modeli oferowanych na rynku w Polsce</t>
  </si>
  <si>
    <t>Funkcja monitorowania poziomu płynów w tkankach pacjenta</t>
  </si>
  <si>
    <t xml:space="preserve">Tak / nie </t>
  </si>
  <si>
    <t>0 – Nie, 10 Tak</t>
  </si>
  <si>
    <t>Programowalna obudowa defibrylatora (active, non active)</t>
  </si>
  <si>
    <t>0 - Nie, 10 – Tak</t>
  </si>
  <si>
    <t>Możliwość różnicowania częstoskurczu komorowego od:</t>
  </si>
  <si>
    <t>- AT/AF</t>
  </si>
  <si>
    <t>- częstoskurczu zatokowego</t>
  </si>
  <si>
    <t>- częstoskurczu z przewodzeniem 1:1</t>
  </si>
  <si>
    <t>1 pkt za każdy</t>
  </si>
  <si>
    <t>Algorytmy zapewniające terapię resynchronizującą w obecności:</t>
  </si>
  <si>
    <t>- przedwczesnych pobudzeń komorowych</t>
  </si>
  <si>
    <t xml:space="preserve">Automatyczny wybór ostatniej skutecznej terapii antyarytmicznej </t>
  </si>
  <si>
    <t xml:space="preserve">Pomiar trendów: </t>
  </si>
  <si>
    <t xml:space="preserve">-epizodów VT/VF </t>
  </si>
  <si>
    <t>-HRV</t>
  </si>
  <si>
    <t>-terapii wysokonapięciowych</t>
  </si>
  <si>
    <t>-częstość skurczu komór w czasie epizodów VT/VF</t>
  </si>
  <si>
    <t>- czas AF w ciągu dnia</t>
  </si>
  <si>
    <t>- rytm komorowy w czasie AF</t>
  </si>
  <si>
    <t>Po 1 dla każdego trendu</t>
  </si>
  <si>
    <t>Automatyczna sygnalizacja uszkodzenia elektrody (sygnał generowany przez wszczepione urządzenie informujący pacjenta)</t>
  </si>
  <si>
    <t>0- nie, 5 – tak</t>
  </si>
  <si>
    <t>Automatyczna sygnalizacja ERI (sygnał  generowany przez wszczepione urządzenie  informujący pacjenta)</t>
  </si>
  <si>
    <t>Automatyczna sygnalizacja przekroczenia alarmowego poziomu płynów w tkankach pacjenta (sygnał informujący pacjenta)</t>
  </si>
  <si>
    <t>0 – Nie, 5 – Tak</t>
  </si>
  <si>
    <t xml:space="preserve">Elektroda do stymulacji lewej komory o aktywnym sposobie mocowania </t>
  </si>
  <si>
    <t>0 – Nie, 10 – Tak</t>
  </si>
  <si>
    <t>Elektrody do defibrylacji podskórne</t>
  </si>
  <si>
    <t>Możliwość dostarczenia terapii ATP w czasie ładowania kondensatorów</t>
  </si>
  <si>
    <t xml:space="preserve">Możliwość zaprogramowania terapii ATP w strefie VF </t>
  </si>
  <si>
    <t xml:space="preserve">Zapis trendów fali P i R </t>
  </si>
  <si>
    <t>0- do 18 miesięcy, 10-powyżej</t>
  </si>
  <si>
    <t>Długoczasowy zapis interwałów V-V (np. flash back memory)</t>
  </si>
  <si>
    <t>0- Nie, 10-Tak</t>
  </si>
  <si>
    <t>Dostępność elektrod ze złączem DF-1/DF4 do wyboru</t>
  </si>
  <si>
    <t>0 – nie 5- tak</t>
  </si>
  <si>
    <t>Oferowane urządzenie jest najnowszym produkowanym urządzeniem zarejestrowanym w Polsce</t>
  </si>
  <si>
    <t>Pakiet nr 51</t>
  </si>
  <si>
    <t>Parametry wymagane 1 – 12</t>
  </si>
  <si>
    <t>Algorytm wykorzystujący analizę morfologii zespołu QRS do różnicowania z częstoskurczu komorowego od nadkomorowego</t>
  </si>
  <si>
    <t>Automatyczny pomiar parametrów baterii i elektrody</t>
  </si>
  <si>
    <t>Żywotność przy 50% pacing quarterly charges- min. 5 lat /nast.: 60 [ppm]; 500 ohms; 2,5 [V]; 0,4 [ms]./</t>
  </si>
  <si>
    <t>0 - Nie, 5 – Tak</t>
  </si>
  <si>
    <t>-Terapii wysokonapięciowych</t>
  </si>
  <si>
    <t>- częstość skurczu komór w czasie epizodów VT/VF</t>
  </si>
  <si>
    <t>0-nie, 2-tak</t>
  </si>
  <si>
    <t>Automatyczna sygnalizacja ERI (sygnał  generowany przez wszczepione urządzenie informujący pacjenta)</t>
  </si>
  <si>
    <t xml:space="preserve">Zapis trendu fali R </t>
  </si>
  <si>
    <t>0 – do 18 miesięcy, 1-powyżej</t>
  </si>
  <si>
    <t>Możliwość wykonywania kardiowersji na żądanie</t>
  </si>
  <si>
    <t xml:space="preserve">Możliwość dostarczenia energii defibrylacji/kardiowersji &gt;35J </t>
  </si>
  <si>
    <t>0-nie, 10-tak</t>
  </si>
  <si>
    <t>Możliwość bezprzewodowego połączenia urządzenia z programatorem</t>
  </si>
  <si>
    <t>0 - nie 10 – tak</t>
  </si>
  <si>
    <t>0 – nie 10- tak</t>
  </si>
  <si>
    <t>Najnowsze urządzenie produkowane przez firmę zarejestrowane w Polsce</t>
  </si>
  <si>
    <t>Pakiet nr 52</t>
  </si>
  <si>
    <t>L.p.</t>
  </si>
  <si>
    <t>WYMAGANE</t>
  </si>
  <si>
    <t>Waga poniżej 80 gramów</t>
  </si>
  <si>
    <t>Rozpoznawanie arytmii min.2 typy - VF i VT</t>
  </si>
  <si>
    <t xml:space="preserve">WYMAGANE </t>
  </si>
  <si>
    <t>Żywotność przy 50% pacing  biannual charges- min. 5 lat /nast.: 60 [ppm]; 500 ohms; 2,5 [V]; 0,4 [ms]./</t>
  </si>
  <si>
    <t>0 - Nie, 2 – Tak</t>
  </si>
  <si>
    <t>Automatyczna sygnalizacja ERI (sygnał generowany przez wszczepione urządzenie  informujący pacjenta)</t>
  </si>
  <si>
    <t xml:space="preserve">0 - Nie, </t>
  </si>
  <si>
    <t>10 – Tak</t>
  </si>
  <si>
    <t>0 - do 18 miesięcy, 1 – powyżej</t>
  </si>
  <si>
    <t>0 - Nie, 1 – Tak</t>
  </si>
  <si>
    <t>0-nie, 4-tak</t>
  </si>
  <si>
    <t>0-nie 10 – tak</t>
  </si>
  <si>
    <t>Oferowane urządzenie jest najnowszym tego typu produktem firmy zarejestrowanym w Polsce</t>
  </si>
  <si>
    <t>Tak</t>
  </si>
  <si>
    <t>Nie</t>
  </si>
  <si>
    <t>Pakiet nr 73</t>
  </si>
  <si>
    <t>Lp.</t>
  </si>
  <si>
    <t>Asortyment,</t>
  </si>
  <si>
    <t>Parametry techniczne</t>
  </si>
  <si>
    <t>Nazwa sprzętu /</t>
  </si>
  <si>
    <t>Opis oferowanego sprzętu</t>
  </si>
  <si>
    <t>- podać tabelę rozszerzalności dla wszystkich średnic</t>
  </si>
  <si>
    <t>Do 4,0 mm</t>
  </si>
  <si>
    <t>Wymagana</t>
  </si>
  <si>
    <t>- podać różnicę długości stentu i balonika</t>
  </si>
  <si>
    <t>- podać pokrycie ściany naczynia w % (dla stentu 3.0/ok. 18 mm)</t>
  </si>
  <si>
    <t>- podać siłę radialną PSI</t>
  </si>
  <si>
    <t>- podać recoil w %</t>
  </si>
  <si>
    <t>&lt; 3%</t>
  </si>
  <si>
    <t>- podać grubość przęseł (struts) stentu</t>
  </si>
  <si>
    <t>Według załączonego w części ogólnej schematu</t>
  </si>
  <si>
    <t>Pakiet nr 46</t>
  </si>
  <si>
    <t>L.P</t>
  </si>
  <si>
    <t>Parametry wymagane/oceniany</t>
  </si>
  <si>
    <t>Ważność</t>
  </si>
  <si>
    <t>Parametry wymagane 1-16</t>
  </si>
  <si>
    <t>Żywotność stymulatora min 8 lat (nastawy nominalne)</t>
  </si>
  <si>
    <t>Waga max. 30 [g]</t>
  </si>
  <si>
    <t>podać</t>
  </si>
  <si>
    <t>Amplituda impulsu min zakres 0,5-7,0 mV</t>
  </si>
  <si>
    <t>Min zakres wymagany</t>
  </si>
  <si>
    <t>Szerokość impulsu(A/V) min zakres 0,2-1,5 ms</t>
  </si>
  <si>
    <t xml:space="preserve">Czułość komorowa – co najmniej w zakresie 2,0 – 7,5 [mV] </t>
  </si>
  <si>
    <t>Czułość przedsionkowa - co najmniej w zakresie 0,75 - 4,0 [Mv]</t>
  </si>
  <si>
    <t>Okres refrakcji A/V min zakres 200-400 ms</t>
  </si>
  <si>
    <t>Program nocny</t>
  </si>
  <si>
    <t>Histereza częstości rytmu</t>
  </si>
  <si>
    <t>Funkcja dostosowania częstości stymulacji do zapotrzebowania metabolicznego pacjenta</t>
  </si>
  <si>
    <t>Funkcja automatycznie określająca komorowy próg stymulacji oraz automatycznie dostosowująca parametry stymulacji komorowej do zmierzonego progu stymulacji</t>
  </si>
  <si>
    <t>Rejestrowanie trendów oporności elektrod przez cały okres życia urządzenia</t>
  </si>
  <si>
    <t>Możliwość automatycznego przełączenia polarności w przypadku przekroczenia zaprogramowanego zakresu impedancji elektrod</t>
  </si>
  <si>
    <t>Elektrody A i V pasywne i aktywne</t>
  </si>
  <si>
    <t>Elektrody A i V sterydowe</t>
  </si>
  <si>
    <t>PARAMETRY PUNKTOWANE 17-25</t>
  </si>
  <si>
    <t>Automatyczna zmiana wartości czułości w zależności od amplitudy wykrywanych potencjałów w przedsionku i komorze</t>
  </si>
  <si>
    <t>Możliwość zaprogramowanie refrakcji V powyżej 400</t>
  </si>
  <si>
    <t>Możliwość zaprogramowania refrakcji V poniżej 200</t>
  </si>
  <si>
    <t>Automatyczna optymalizacja funkcji rate response</t>
  </si>
  <si>
    <t xml:space="preserve">Test określający próg stymulacji z możliwością wykreślenia krzywej zależności amplitudy od szerokości impulsu – wykres graficzny </t>
  </si>
  <si>
    <t xml:space="preserve">Możliwość wykonania stymulacji antyarytmicznej EPS </t>
  </si>
  <si>
    <t>1 – do 2 typów, 5 – trzy typy i więcej</t>
  </si>
  <si>
    <t>Dostępne histogramy:</t>
  </si>
  <si>
    <t>- częstości</t>
  </si>
  <si>
    <t>- aktywności pacjenta</t>
  </si>
  <si>
    <t>Po 1 pkt za histogram</t>
  </si>
  <si>
    <t xml:space="preserve">Rejestracja epizodów wysokiej częstości </t>
  </si>
  <si>
    <t xml:space="preserve">0 – Nie, 2 – Tak </t>
  </si>
  <si>
    <t>Algorytm wspomagający programowanie rozrusznika w zależności od stanu klinicznego pacjenta</t>
  </si>
  <si>
    <t>Oferowany stymulator jest najnowszym tego typu produktem firmy zarejestrowanym w Polsce</t>
  </si>
  <si>
    <t>Pakiet nr 47</t>
  </si>
  <si>
    <t>LP.</t>
  </si>
  <si>
    <t>Parametry wymagane 1 – 22</t>
  </si>
  <si>
    <t>Czułość komorowa – co najmniej w zakresie 1,0 – 10,0 [Mv]</t>
  </si>
  <si>
    <t>Czułość przedsionkowa - co najmniej w zakresie 0,18 - 4,0 [Mv]</t>
  </si>
  <si>
    <t>Odstęp AV, programowany w zakresie min 30-325 (PAV i SAV)</t>
  </si>
  <si>
    <t>Automatyczny PVARP</t>
  </si>
  <si>
    <t xml:space="preserve">Algorytm promujący własne przewodzenie przedsionkowo-komorowe </t>
  </si>
  <si>
    <t>Funkcje antyarytmiczne (min 3)</t>
  </si>
  <si>
    <t>Min 3 wymagane</t>
  </si>
  <si>
    <t>Automatyczna zmiana trybu stymulacji w obecności szybkich rytmów przedsionkowych</t>
  </si>
  <si>
    <t>Parametry wymagane 23 – 34</t>
  </si>
  <si>
    <t>BIOTRONIK</t>
  </si>
  <si>
    <t>MEDTRONIC</t>
  </si>
  <si>
    <t>Funkcja automatycznie określająca przedsionkowy próg stymulacji oraz automatycznie dostosowująca parametry stymulacji przedsionkowej do zmierzonego progu stymulacji</t>
  </si>
  <si>
    <t>0 - Nie, 2 - Tak</t>
  </si>
  <si>
    <t xml:space="preserve">Algorytm promujący własny rytm zatokowy pacjenta </t>
  </si>
  <si>
    <t>Automatyczna optymalizacja funkcji rate response (np rate profile optimization)</t>
  </si>
  <si>
    <t>Możliwość zaprogramowania odstępu AV w algorytmie promującym własne przewodzenie przedsionkowo-komorowe do wartości powyżej 350 ms</t>
  </si>
  <si>
    <t>Algorytmy aktywacji funkcji Mode Switch (min 1 algorytm)</t>
  </si>
  <si>
    <t>1- 1 algorytm, 2 – 2 i wiecej</t>
  </si>
  <si>
    <t>Możliwość wykonania stymulacji antyarytmicznej EPS wszczepionym stymulatorem bez użycia dodatkowych urządzeń</t>
  </si>
  <si>
    <t>- przewodzenia AV</t>
  </si>
  <si>
    <t>Rejestracja epizodów:</t>
  </si>
  <si>
    <t>- wysokiej częstości komorowej i przedsionkowej</t>
  </si>
  <si>
    <t>- częstości komorowej w czasie trwania arytmii przedsionkowej</t>
  </si>
  <si>
    <t>- czas trwania arytmii przedsionkowych</t>
  </si>
  <si>
    <t>Po 1 pkt za funkcję</t>
  </si>
  <si>
    <t xml:space="preserve">Wymagane </t>
  </si>
  <si>
    <t>1.</t>
  </si>
  <si>
    <t>Pakiet nr 23</t>
  </si>
  <si>
    <t>Cewniki Swana Ganza 7F 110cm - kompatybilny z systemem ATTAIN 6216A i monitoremPhilips M60 i monitorem Aspel MoniCARD Komfort</t>
  </si>
  <si>
    <t>1.cewnik pokryty heparyną – 5 pkt</t>
  </si>
  <si>
    <t>Pakiet nr 62</t>
  </si>
  <si>
    <t>Pakiet nr 32</t>
  </si>
  <si>
    <t>Obecność znaczników początku i końcu balonu – 4 pkt.</t>
  </si>
  <si>
    <t>Kompatybilny z koszulką 7,5F  - 4 pkt.</t>
  </si>
  <si>
    <t>min. 10 – 30 mm</t>
  </si>
  <si>
    <t>Tak / Nie</t>
  </si>
  <si>
    <t>5 / 0</t>
  </si>
  <si>
    <t>Pakiet nr 22</t>
  </si>
  <si>
    <t xml:space="preserve">Cewnik elektroniczny do ultrasonografii wewnątrznaczyniowej z opcją wirtualnej histologii kompatybilny z ultrasonografem F. Volcano </t>
  </si>
  <si>
    <t>Sterylny rękaw w zestawie – 10 pkt</t>
  </si>
  <si>
    <t>Asortyment, Parametry techniczne</t>
  </si>
  <si>
    <t>PUNKTACJA 20%</t>
  </si>
  <si>
    <t>SUMA PUNKTÓW</t>
  </si>
  <si>
    <t xml:space="preserve">Maksymalna ilość punktów </t>
  </si>
  <si>
    <t xml:space="preserve">Maksymalna ilość punktów 5 </t>
  </si>
  <si>
    <t>Maksymalna ilość punktów 10</t>
  </si>
  <si>
    <t xml:space="preserve">Maksymalna ilość punktów 8 </t>
  </si>
  <si>
    <r>
      <t>Balon do kontrapulsacji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20-50 CC</t>
    </r>
  </si>
  <si>
    <t>min 62</t>
  </si>
  <si>
    <t>Maksymalna ilość punktów 37</t>
  </si>
  <si>
    <t>Linie pomiarowe ciśnienia z pojedynczym przetwornikiem  ARGON DTXPlus lub równoważne</t>
  </si>
  <si>
    <t>nalepki do oznaczania miejsca pomiaru ciśnienia – 1 pkt.</t>
  </si>
  <si>
    <r>
      <t xml:space="preserve">1. kompatybilny z urządzeniem firmy Datascope - </t>
    </r>
    <r>
      <rPr>
        <b/>
        <sz val="10.5"/>
        <rFont val="Times New Roman"/>
        <family val="1"/>
      </rPr>
      <t>wymagane</t>
    </r>
  </si>
  <si>
    <r>
      <t xml:space="preserve">2. możliwość wprowadzenia balona „bez koszulki” – </t>
    </r>
    <r>
      <rPr>
        <b/>
        <sz val="10.5"/>
        <rFont val="Times New Roman"/>
        <family val="1"/>
      </rPr>
      <t>wymagane</t>
    </r>
  </si>
  <si>
    <r>
      <t xml:space="preserve">3. trzy objętości - </t>
    </r>
    <r>
      <rPr>
        <b/>
        <sz val="10.5"/>
        <rFont val="Times New Roman"/>
        <family val="1"/>
      </rPr>
      <t>wymagane</t>
    </r>
  </si>
  <si>
    <r>
      <t xml:space="preserve">4. atraumatyczny- </t>
    </r>
    <r>
      <rPr>
        <b/>
        <sz val="10.5"/>
        <rFont val="Times New Roman"/>
        <family val="1"/>
      </rPr>
      <t>wymagane</t>
    </r>
  </si>
  <si>
    <r>
      <t xml:space="preserve">5. kanał pomiaru ciśnienia odporny na wykrzepianie- </t>
    </r>
    <r>
      <rPr>
        <b/>
        <sz val="10.5"/>
        <rFont val="Times New Roman"/>
        <family val="1"/>
      </rPr>
      <t>wymagane</t>
    </r>
  </si>
  <si>
    <r>
      <t xml:space="preserve">6. odporny na zagięcia i złamania - </t>
    </r>
    <r>
      <rPr>
        <b/>
        <sz val="10.5"/>
        <rFont val="Times New Roman"/>
        <family val="1"/>
      </rPr>
      <t>wymagane</t>
    </r>
  </si>
  <si>
    <r>
      <t xml:space="preserve">7. zakres objętości pomiędzy 20CC a 50CC </t>
    </r>
    <r>
      <rPr>
        <b/>
        <sz val="10.5"/>
        <rFont val="Times New Roman"/>
        <family val="1"/>
      </rPr>
      <t>wymagane</t>
    </r>
  </si>
  <si>
    <t>Stenty kobaltowo-chromowe pokryte węglikiem krzemu z biodegradowalnym polimerem wydzielający sirolimus (DES)</t>
  </si>
  <si>
    <t>Rok produkcji nie wcześniej niż 2018</t>
  </si>
  <si>
    <t xml:space="preserve">Rok produkcji nie wcześniej niż 2018 </t>
  </si>
  <si>
    <t xml:space="preserve">Stymulatory dwujamowe DDDR MRI z funkcjami antyarytmicznymi i kompletem elektrod </t>
  </si>
  <si>
    <t xml:space="preserve">Kardiowertery – defibrylatory resynchronizujące MRI (opcja DF-4) 35 J z zestawem do wprowadzania elektrody lewokomorowej i kompletem elektrod 
</t>
  </si>
  <si>
    <t>Rok produkcji – nie wcześniej niż 2018</t>
  </si>
  <si>
    <t>Masa poniżej 85 gramów</t>
  </si>
  <si>
    <t>Liczba możliwych kombinacji łączy DF-1/ DF-4 i IS-1/ IS-4</t>
  </si>
  <si>
    <t>Możliwość zmiany wektora sensingu</t>
  </si>
  <si>
    <t>PARAMETRY PUNKTOWANE 17 – 34</t>
  </si>
  <si>
    <t>Kardiowertery ICD VR MRI wraz elektrodą (jedno lub dwu „colilowe”)</t>
  </si>
  <si>
    <t>Rok produkcji – wymagane nie wcześniej niż 2018</t>
  </si>
  <si>
    <t>PARAMETRY  PUNKTOWANE 13 – 27</t>
  </si>
  <si>
    <t xml:space="preserve">0 - nie, 
10  - tak
 </t>
  </si>
  <si>
    <t>Kardiowertery ICD DR wraz z elektrodami, (defibrylujące jedno i dwu  „coilowe”)</t>
  </si>
  <si>
    <t>t</t>
  </si>
  <si>
    <t>T</t>
  </si>
  <si>
    <t>Maksymalna ilość punktów 1</t>
  </si>
  <si>
    <t>BILLMED</t>
  </si>
  <si>
    <t>DRG</t>
  </si>
  <si>
    <t xml:space="preserve">elektroda 4-polowa o stałej krzywiźnie
• Długość co najmniej 110 cm – wymagane 
• Średnica cewników  5 lub 6F do wyboru – wymagane 
• Różne krzywizny  cewników (minimum 4) – wymagane 
• Różne odstępy pomiędzy pierścieniami  ( minimum 3 ) – wymagane
            więcej – 5 pkt
</t>
  </si>
  <si>
    <r>
      <rPr>
        <b/>
        <sz val="11"/>
        <rFont val="Times New Roman"/>
        <family val="1"/>
      </rPr>
      <t xml:space="preserve">elektroda 10-polowa o stałej krzywiźnie do zatoki wieńcowej z dostępu górnego </t>
    </r>
    <r>
      <rPr>
        <sz val="11"/>
        <rFont val="Times New Roman"/>
        <family val="1"/>
      </rPr>
      <t xml:space="preserve">
• Długość co najmniej 60 cm – wymagane
więcej – 5 pkt 
• Średnica cewników  5F lub 6F do wyboru – wymagane 
• Krzywizna  cewnika dedykowana do zatoki wieńcowej (CS) – wymagane 
</t>
    </r>
  </si>
  <si>
    <r>
      <rPr>
        <b/>
        <sz val="11"/>
        <rFont val="Times New Roman"/>
        <family val="1"/>
      </rPr>
      <t xml:space="preserve">elektroda 10-polowa sterowalna do zatoki wieńcowej z dostępu dolnego </t>
    </r>
    <r>
      <rPr>
        <sz val="11"/>
        <rFont val="Times New Roman"/>
        <family val="1"/>
      </rPr>
      <t xml:space="preserve">
• Długość co najmniej 110 cm – wymagane 
       więcej – 5 pkt
• Średnica cewnika 6F – wymagane 
• Zmienna krzywizna do mapowania CS z dostępu dolnego - wymagane  
• Minimum 2 różne odległości między pierścieniami do wyboru - wymagane
</t>
    </r>
  </si>
  <si>
    <r>
      <t xml:space="preserve">
</t>
    </r>
    <r>
      <rPr>
        <b/>
        <sz val="11"/>
        <rFont val="Times New Roman"/>
        <family val="1"/>
      </rPr>
      <t xml:space="preserve">elektroda 20-polowa sterowalna do mapowania prawego przedsionka </t>
    </r>
    <r>
      <rPr>
        <sz val="11"/>
        <rFont val="Times New Roman"/>
        <family val="1"/>
      </rPr>
      <t xml:space="preserve">
• Długość co najmniej 100 cm – wymagane
      więcej – 5 pkt 
• Średnica cewnika  7F – wymagane 
• Zmienna krzywizna do mapowania prawego przedsionka z dostępu dolnego – wymagane   
• Minimum 2 różne odległości między pierścieniami do wyboru – wymagane 
</t>
    </r>
  </si>
  <si>
    <r>
      <t xml:space="preserve">                                                                                                       </t>
    </r>
    <r>
      <rPr>
        <b/>
        <sz val="11"/>
        <rFont val="Times New Roman"/>
        <family val="1"/>
      </rPr>
      <t>elektrody ablacyjne klasyczne 4mm i 8mm</t>
    </r>
    <r>
      <rPr>
        <sz val="11"/>
        <rFont val="Times New Roman"/>
        <family val="1"/>
      </rPr>
      <t xml:space="preserve">
• Długość co najmniej 110cm – wymagane 
      więcej – 5 pkt
• Średnica cewnika  7F – wymagane 
• Elektroda dwukierunkowa – wymagane 
• Min. dwa stopnie sztywności cewnika – wymagane 
• Min. 5 krzywizn – wymagane  
      więcej – 5 pkt
• Końcówka 4mm i 8 mm do wyboru  przez Zamawiającego – wymagane 
• dostępna elektroda dwukierunkowa asymetryczna 8mm z płynną regulacją sztywności, o końcówce ukształtowanej anatomicznie (wgłębienie na tipie elektrody polepszające przyleganie do tkanki), dedykowanej do ablacji cieśni – wymagane 
</t>
    </r>
  </si>
  <si>
    <t xml:space="preserve">elektrody ablacyjne chłodzone 
• Długość co najmniej 100cm – wymagane 
      więcej – 5 pkt
• Średnica cewnika  7F – 8F wymagane 
• Elektroda dwukierunkowa – wymagane 
• Min. 3 krzywizny w tym asymetryczna – wymagane 
• Końcówka 4mm – wymagane 
</t>
  </si>
  <si>
    <t>kabel do elektrody ablacyjnej chłodzonej do współpracy z generatorem Maestro 4000</t>
  </si>
  <si>
    <t xml:space="preserve">Elektroda uziemiająca pacjenta dla dorosłych 9’ 2,7m, kompatybilna z systemem Covidien
• Pokryta hydrożelem – 1 pkt.
• Hipoalergiczna – 1 pkt
</t>
  </si>
  <si>
    <r>
      <t xml:space="preserve">Zestaw do nakłucia przegrody międzyprzedsionkowej
Zestaw do nakłucia przegrody międzyprzedsionkowej zawierający (wymagane): 
</t>
    </r>
    <r>
      <rPr>
        <sz val="11"/>
        <rFont val="Times New Roman"/>
        <family val="1"/>
      </rPr>
      <t>- koszulka transseptalna z zastawką hemostatyczną 8-8,5F (minimum 2 krzywizny w tym SL0 oraz Mullinsa lub analogiczne)
więcej krzywizn – 1 pkt za każdą
- rozszerzacz
- igła Brockenbrougha
- prowadnik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
</t>
    </r>
  </si>
  <si>
    <t>Pakiet nr 11A</t>
  </si>
  <si>
    <t xml:space="preserve">Kopułka ciśnieniowa kompatybilna z transducerami  </t>
  </si>
  <si>
    <t>CPJ840J5</t>
  </si>
  <si>
    <t xml:space="preserve">CPJ840J6 </t>
  </si>
  <si>
    <t xml:space="preserve">po 5 pkt za każdy </t>
  </si>
  <si>
    <t>0 - do 300 ms, 2 - do 360 ms, 5 – powyżej 360 ms</t>
  </si>
  <si>
    <t>min 53</t>
  </si>
  <si>
    <t>0- do 5 lat, 1-do 7 lat, 3-powyżej 7 lat</t>
  </si>
  <si>
    <t>PARAMETRY PUNKTOWANE 14 – 27</t>
  </si>
  <si>
    <t>0- do 5 lat, 1-do 6 lat, 3-powyżej 6 lat</t>
  </si>
  <si>
    <t>2. nietrombogenny, apirogenny, dobrze widoczny w rtg, trwały profil J, termistor 40 mm od końca cewnika, czterodrożny (balon, termistor, port dystalny i proksymalny) – wymagane</t>
  </si>
  <si>
    <t>- podać TVR (target vessel revascularization) po roku – źródło (trial lub register)</t>
  </si>
  <si>
    <t>Parametry techniczne stymulatorów SSIR z elektrodami , stymulatorów jednojamowych MRI</t>
  </si>
  <si>
    <t>Okres refrakcji A/V min zakres 225-400 ms</t>
  </si>
  <si>
    <t>Parametry wymagane 1 – 16</t>
  </si>
  <si>
    <t xml:space="preserve"> TAK</t>
  </si>
  <si>
    <t>Parametry wymagane 1 – 13</t>
  </si>
  <si>
    <t>Pakiet nr 55</t>
  </si>
  <si>
    <t>Ucisk styropianowy do tętnicy udowej</t>
  </si>
  <si>
    <t>Symetryczny – 0 pkt.</t>
  </si>
  <si>
    <t>Różne powierzchnie nacisku – 5 pkt.</t>
  </si>
  <si>
    <t xml:space="preserve">długość cewnika powyżej 120 cm – 0 pkt
dłuższy - 5 pkt
</t>
  </si>
  <si>
    <t>długość pętli lasso powyżej 140 cm - 5pkt</t>
  </si>
  <si>
    <t>Jałowe, pakowane indywidualnie                     Pętle w rozmiarach „oczka”pętli 2mm-30 mm.</t>
  </si>
  <si>
    <r>
      <t xml:space="preserve"> </t>
    </r>
    <r>
      <rPr>
        <b/>
        <sz val="11"/>
        <rFont val="Times New Roman"/>
        <family val="1"/>
      </rPr>
      <t>Pętle chwytające typu „lasso” wraz z cewnikiem,  wymagane:</t>
    </r>
  </si>
  <si>
    <t xml:space="preserve">Pakiet elektrod do zabiegów elektrofizjologicznych  </t>
  </si>
  <si>
    <t>elektroda 4-polowa o stałej krzywiźnie</t>
  </si>
  <si>
    <t>kabel do elektrody 4-polowej</t>
  </si>
  <si>
    <t>kabel do elektrod 10-polowych sterowalnych i niesterowalnych</t>
  </si>
  <si>
    <t>kabel do elektrody 20-polowej</t>
  </si>
  <si>
    <t xml:space="preserve">kabel do elektrody ablacyjnej klasycznej do współpracy z generatorem Stockert  </t>
  </si>
  <si>
    <t>dren do elektrody ablacyjnej chłodzonej do współpracy z pompą MetriQ</t>
  </si>
  <si>
    <t>≥ 6 Bar</t>
  </si>
  <si>
    <t>Pakiet nr 75</t>
  </si>
  <si>
    <t>&lt; 5%</t>
  </si>
  <si>
    <t xml:space="preserve">- zakres długości </t>
  </si>
  <si>
    <t xml:space="preserve"> </t>
  </si>
  <si>
    <t xml:space="preserve">     - zakres średnic</t>
  </si>
  <si>
    <t>Min 2,25 do 4 mm</t>
  </si>
  <si>
    <t>- nominalny BP</t>
  </si>
  <si>
    <t>-RBP</t>
  </si>
  <si>
    <t>≥ l6 Bar</t>
  </si>
  <si>
    <r>
      <t xml:space="preserve">- podać „proximal shaft” (3,0/ok.18 mm) </t>
    </r>
    <r>
      <rPr>
        <b/>
        <sz val="11"/>
        <rFont val="Times New Roman"/>
        <family val="1"/>
      </rPr>
      <t>w calach</t>
    </r>
  </si>
  <si>
    <t>≤ 0,035”</t>
  </si>
  <si>
    <r>
      <t xml:space="preserve">- podać profil wejścia stentu (3,0/ok. 18 mm) </t>
    </r>
    <r>
      <rPr>
        <b/>
        <sz val="11"/>
        <rFont val="Times New Roman"/>
        <family val="1"/>
      </rPr>
      <t>w calach</t>
    </r>
  </si>
  <si>
    <t>&lt; 0,024”</t>
  </si>
  <si>
    <r>
      <t xml:space="preserve">- zgodność poszczególnych rozmiarów z cewnikiem prowadzącym </t>
    </r>
    <r>
      <rPr>
        <b/>
        <sz val="11"/>
        <rFont val="Times New Roman"/>
        <family val="1"/>
      </rPr>
      <t>6F</t>
    </r>
  </si>
  <si>
    <r>
      <t xml:space="preserve">- zgodność poszczególnych rozmiarów z cewnikiem prowadzącym </t>
    </r>
    <r>
      <rPr>
        <b/>
        <sz val="11"/>
        <rFont val="Times New Roman"/>
        <family val="1"/>
      </rPr>
      <t>5F</t>
    </r>
  </si>
  <si>
    <t>- podać cechy balonika zapobiegające dyssekcji brzeżnej</t>
  </si>
  <si>
    <t>&lt;1 mm</t>
  </si>
  <si>
    <t>- podać skrócenie stentu 3,0/ok. 18 mm w % przy RBP</t>
  </si>
  <si>
    <t>&lt; 1%</t>
  </si>
  <si>
    <t>&gt; 24 PSI</t>
  </si>
  <si>
    <t>&lt; 0,0036”</t>
  </si>
  <si>
    <t xml:space="preserve">Możliwość zakończenia podwójnej terapii p/płytkowej po 3 miesiącach </t>
  </si>
  <si>
    <t>- podać MACE (zgon, zawał, TLR) po roku – źródło (trial lub register)</t>
  </si>
  <si>
    <t>- podać roczny procent restenozy angiograficznej w stencie – źródło (trial lub register)</t>
  </si>
  <si>
    <t>Poniżej 8%</t>
  </si>
  <si>
    <t>8-12%</t>
  </si>
  <si>
    <t>13-15%</t>
  </si>
  <si>
    <t>- podać roczny procent restenozy angiograficznej w segmencie – źródło (trial lub register)</t>
  </si>
  <si>
    <t>Poniżej 18%</t>
  </si>
  <si>
    <t>Poniżej 16%</t>
  </si>
  <si>
    <t>Poniżej 14%</t>
  </si>
  <si>
    <t>- podać 2 letni procent MACE – źródło (trial lub register)</t>
  </si>
  <si>
    <t>Poniżej 10%</t>
  </si>
  <si>
    <t>Powyżej 10%</t>
  </si>
  <si>
    <t>&gt; 500 zastosowań w Polsce</t>
  </si>
  <si>
    <t>Pakiet nr 42B</t>
  </si>
  <si>
    <t>10 – 20%</t>
  </si>
  <si>
    <t>Parametry</t>
  </si>
  <si>
    <t>Wartości</t>
  </si>
  <si>
    <t>Punktacja</t>
  </si>
  <si>
    <t>Uwagi</t>
  </si>
  <si>
    <t>Pakiet nr 50</t>
  </si>
  <si>
    <t>LP</t>
  </si>
  <si>
    <t>VOLCANO</t>
  </si>
  <si>
    <t>Balton</t>
  </si>
  <si>
    <t>BALTON</t>
  </si>
  <si>
    <t>POLIMED</t>
  </si>
  <si>
    <t>PROMED</t>
  </si>
  <si>
    <t>BOSTON</t>
  </si>
  <si>
    <r>
      <t xml:space="preserve">&lt;3 – 0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3 - 10</t>
    </r>
  </si>
  <si>
    <t xml:space="preserve">min. </t>
  </si>
  <si>
    <t>AESCULAP</t>
  </si>
  <si>
    <t>MAQUED</t>
  </si>
  <si>
    <t>ABBOTT</t>
  </si>
  <si>
    <t>Maksymalna ilość punktów 5</t>
  </si>
  <si>
    <t>0 - nie, 4-tak</t>
  </si>
  <si>
    <t>0 - nie, 1 -tak</t>
  </si>
  <si>
    <t>min 82</t>
  </si>
  <si>
    <t>oferta odrzucona</t>
  </si>
  <si>
    <t>Pakiet nr 11B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</si>
</sst>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00\-000"/>
    <numFmt numFmtId="174" formatCode="#,##0.0000_ ;\-#,##0.0000\ "/>
    <numFmt numFmtId="175" formatCode="#,##0.0000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Garamond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174" fontId="11" fillId="0" borderId="10" xfId="42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9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8" fontId="9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14" fillId="0" borderId="10" xfId="0" applyNumberFormat="1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0" fontId="0" fillId="0" borderId="0" xfId="0" applyFont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168" fontId="11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:D25"/>
    </sheetView>
  </sheetViews>
  <sheetFormatPr defaultColWidth="9.140625" defaultRowHeight="12.75"/>
  <cols>
    <col min="2" max="2" width="37.8515625" style="0" customWidth="1"/>
    <col min="3" max="3" width="16.140625" style="0" customWidth="1"/>
  </cols>
  <sheetData>
    <row r="2" ht="15.75">
      <c r="A2" s="1" t="s">
        <v>240</v>
      </c>
    </row>
    <row r="4" ht="12.75">
      <c r="C4" s="130"/>
    </row>
    <row r="5" spans="1:3" ht="20.25" customHeight="1">
      <c r="A5" s="138" t="s">
        <v>96</v>
      </c>
      <c r="B5" s="19" t="s">
        <v>97</v>
      </c>
      <c r="C5" s="139" t="s">
        <v>324</v>
      </c>
    </row>
    <row r="6" spans="1:3" ht="17.25" customHeight="1">
      <c r="A6" s="138"/>
      <c r="B6" s="19" t="s">
        <v>98</v>
      </c>
      <c r="C6" s="140"/>
    </row>
    <row r="7" spans="1:3" ht="28.5">
      <c r="A7" s="138" t="s">
        <v>178</v>
      </c>
      <c r="B7" s="39" t="s">
        <v>241</v>
      </c>
      <c r="C7" s="22"/>
    </row>
    <row r="8" spans="1:3" ht="15">
      <c r="A8" s="138"/>
      <c r="B8" s="38" t="s">
        <v>242</v>
      </c>
      <c r="C8" s="22" t="s">
        <v>227</v>
      </c>
    </row>
    <row r="9" spans="1:3" ht="15">
      <c r="A9" s="138"/>
      <c r="B9" s="38" t="s">
        <v>243</v>
      </c>
      <c r="C9" s="22" t="s">
        <v>227</v>
      </c>
    </row>
    <row r="10" spans="1:3" ht="15">
      <c r="A10" s="138"/>
      <c r="B10" s="38"/>
      <c r="C10" s="22"/>
    </row>
    <row r="11" spans="1:3" ht="15">
      <c r="A11" s="138"/>
      <c r="B11" s="38" t="s">
        <v>244</v>
      </c>
      <c r="C11" s="22">
        <v>10</v>
      </c>
    </row>
    <row r="12" spans="1:3" ht="19.5" customHeight="1">
      <c r="A12" s="141"/>
      <c r="B12" s="13" t="s">
        <v>195</v>
      </c>
      <c r="C12" s="22">
        <v>10</v>
      </c>
    </row>
    <row r="13" spans="1:3" ht="21.75" customHeight="1">
      <c r="A13" s="141"/>
      <c r="B13" s="9" t="s">
        <v>194</v>
      </c>
      <c r="C13" s="23">
        <v>10</v>
      </c>
    </row>
    <row r="14" spans="1:3" ht="28.5" customHeight="1">
      <c r="A14" s="141"/>
      <c r="B14" s="9" t="s">
        <v>193</v>
      </c>
      <c r="C14" s="17">
        <v>0.2</v>
      </c>
    </row>
  </sheetData>
  <sheetProtection/>
  <mergeCells count="4">
    <mergeCell ref="A5:A6"/>
    <mergeCell ref="A7:A11"/>
    <mergeCell ref="C5:C6"/>
    <mergeCell ref="A12:A1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zoomScalePageLayoutView="0" workbookViewId="0" topLeftCell="A1">
      <selection activeCell="E42" sqref="A1:E42"/>
    </sheetView>
  </sheetViews>
  <sheetFormatPr defaultColWidth="9.140625" defaultRowHeight="12.75"/>
  <cols>
    <col min="1" max="1" width="5.7109375" style="0" customWidth="1"/>
    <col min="2" max="2" width="60.421875" style="0" customWidth="1"/>
    <col min="3" max="3" width="13.421875" style="0" customWidth="1"/>
    <col min="4" max="4" width="23.421875" style="30" customWidth="1"/>
    <col min="5" max="5" width="14.8515625" style="30" customWidth="1"/>
  </cols>
  <sheetData>
    <row r="2" ht="15.75">
      <c r="A2" s="1" t="s">
        <v>58</v>
      </c>
    </row>
    <row r="3" spans="1:5" ht="35.25" customHeight="1">
      <c r="A3" s="155" t="s">
        <v>221</v>
      </c>
      <c r="B3" s="155"/>
      <c r="C3" s="155"/>
      <c r="D3" s="155"/>
      <c r="E3" s="155"/>
    </row>
    <row r="4" spans="1:5" ht="15.75">
      <c r="A4" s="1"/>
      <c r="E4" s="131"/>
    </row>
    <row r="5" spans="1:5" ht="18" customHeight="1">
      <c r="A5" s="159" t="s">
        <v>315</v>
      </c>
      <c r="B5" s="169" t="s">
        <v>0</v>
      </c>
      <c r="C5" s="19" t="s">
        <v>1</v>
      </c>
      <c r="D5" s="169" t="s">
        <v>312</v>
      </c>
      <c r="E5" s="170" t="s">
        <v>162</v>
      </c>
    </row>
    <row r="6" spans="1:5" ht="18.75" customHeight="1">
      <c r="A6" s="159"/>
      <c r="B6" s="169"/>
      <c r="C6" s="19" t="s">
        <v>2</v>
      </c>
      <c r="D6" s="169"/>
      <c r="E6" s="171"/>
    </row>
    <row r="7" spans="1:5" ht="15.75" customHeight="1">
      <c r="A7" s="156" t="s">
        <v>59</v>
      </c>
      <c r="B7" s="156"/>
      <c r="C7" s="163"/>
      <c r="D7" s="163"/>
      <c r="E7" s="46"/>
    </row>
    <row r="8" spans="1:5" ht="15" customHeight="1">
      <c r="A8" s="46">
        <v>1</v>
      </c>
      <c r="B8" s="38" t="s">
        <v>3</v>
      </c>
      <c r="C8" s="108" t="s">
        <v>5</v>
      </c>
      <c r="D8" s="33"/>
      <c r="E8" s="46"/>
    </row>
    <row r="9" spans="1:5" ht="15" customHeight="1">
      <c r="A9" s="46">
        <v>2</v>
      </c>
      <c r="B9" s="38" t="s">
        <v>222</v>
      </c>
      <c r="C9" s="116" t="s">
        <v>5</v>
      </c>
      <c r="D9" s="37" t="s">
        <v>6</v>
      </c>
      <c r="E9" s="110" t="s">
        <v>227</v>
      </c>
    </row>
    <row r="10" spans="1:5" ht="19.5" customHeight="1">
      <c r="A10" s="46">
        <v>3</v>
      </c>
      <c r="B10" s="38" t="s">
        <v>7</v>
      </c>
      <c r="C10" s="116" t="s">
        <v>5</v>
      </c>
      <c r="D10" s="37" t="s">
        <v>6</v>
      </c>
      <c r="E10" s="110" t="s">
        <v>227</v>
      </c>
    </row>
    <row r="11" spans="1:5" ht="22.5" customHeight="1">
      <c r="A11" s="46">
        <v>4</v>
      </c>
      <c r="B11" s="38" t="s">
        <v>8</v>
      </c>
      <c r="C11" s="116" t="s">
        <v>10</v>
      </c>
      <c r="D11" s="37" t="s">
        <v>6</v>
      </c>
      <c r="E11" s="110" t="s">
        <v>227</v>
      </c>
    </row>
    <row r="12" spans="1:5" ht="25.5" customHeight="1">
      <c r="A12" s="46">
        <v>5</v>
      </c>
      <c r="B12" s="38" t="s">
        <v>9</v>
      </c>
      <c r="C12" s="116" t="s">
        <v>5</v>
      </c>
      <c r="D12" s="37" t="s">
        <v>6</v>
      </c>
      <c r="E12" s="110" t="s">
        <v>227</v>
      </c>
    </row>
    <row r="13" spans="1:5" ht="65.25" customHeight="1">
      <c r="A13" s="46">
        <v>6</v>
      </c>
      <c r="B13" s="38" t="s">
        <v>11</v>
      </c>
      <c r="C13" s="116" t="s">
        <v>5</v>
      </c>
      <c r="D13" s="37" t="s">
        <v>6</v>
      </c>
      <c r="E13" s="110" t="s">
        <v>227</v>
      </c>
    </row>
    <row r="14" spans="1:5" ht="15" customHeight="1">
      <c r="A14" s="46">
        <v>7</v>
      </c>
      <c r="B14" s="38" t="s">
        <v>60</v>
      </c>
      <c r="C14" s="116" t="s">
        <v>5</v>
      </c>
      <c r="D14" s="37" t="s">
        <v>6</v>
      </c>
      <c r="E14" s="110" t="s">
        <v>227</v>
      </c>
    </row>
    <row r="15" spans="1:5" ht="15" customHeight="1">
      <c r="A15" s="46">
        <v>8</v>
      </c>
      <c r="B15" s="38" t="s">
        <v>14</v>
      </c>
      <c r="C15" s="116" t="s">
        <v>5</v>
      </c>
      <c r="D15" s="37" t="s">
        <v>6</v>
      </c>
      <c r="E15" s="110" t="s">
        <v>227</v>
      </c>
    </row>
    <row r="16" spans="1:5" ht="15" customHeight="1">
      <c r="A16" s="46">
        <v>9</v>
      </c>
      <c r="B16" s="38" t="s">
        <v>15</v>
      </c>
      <c r="C16" s="116" t="s">
        <v>5</v>
      </c>
      <c r="D16" s="37" t="s">
        <v>6</v>
      </c>
      <c r="E16" s="110" t="s">
        <v>227</v>
      </c>
    </row>
    <row r="17" spans="1:5" ht="15" customHeight="1">
      <c r="A17" s="46">
        <v>10</v>
      </c>
      <c r="B17" s="38" t="s">
        <v>61</v>
      </c>
      <c r="C17" s="116" t="s">
        <v>255</v>
      </c>
      <c r="D17" s="37" t="s">
        <v>177</v>
      </c>
      <c r="E17" s="110" t="s">
        <v>227</v>
      </c>
    </row>
    <row r="18" spans="1:5" ht="28.5" customHeight="1">
      <c r="A18" s="115">
        <v>11</v>
      </c>
      <c r="B18" s="41" t="s">
        <v>18</v>
      </c>
      <c r="C18" s="117" t="s">
        <v>5</v>
      </c>
      <c r="D18" s="37" t="s">
        <v>6</v>
      </c>
      <c r="E18" s="110" t="s">
        <v>227</v>
      </c>
    </row>
    <row r="19" spans="1:5" ht="28.5" customHeight="1">
      <c r="A19" s="46">
        <v>12</v>
      </c>
      <c r="B19" s="38" t="s">
        <v>49</v>
      </c>
      <c r="C19" s="79" t="s">
        <v>5</v>
      </c>
      <c r="D19" s="37" t="s">
        <v>6</v>
      </c>
      <c r="E19" s="110" t="s">
        <v>227</v>
      </c>
    </row>
    <row r="20" spans="1:5" ht="15.75" customHeight="1">
      <c r="A20" s="162" t="s">
        <v>223</v>
      </c>
      <c r="B20" s="162"/>
      <c r="C20" s="162"/>
      <c r="D20" s="162"/>
      <c r="E20" s="46"/>
    </row>
    <row r="21" spans="1:5" ht="43.5" customHeight="1">
      <c r="A21" s="46">
        <v>13</v>
      </c>
      <c r="B21" s="38" t="s">
        <v>23</v>
      </c>
      <c r="C21" s="46" t="s">
        <v>4</v>
      </c>
      <c r="D21" s="37" t="s">
        <v>24</v>
      </c>
      <c r="E21" s="110">
        <v>10</v>
      </c>
    </row>
    <row r="22" spans="1:6" ht="44.25" customHeight="1">
      <c r="A22" s="46">
        <v>14</v>
      </c>
      <c r="B22" s="38" t="s">
        <v>62</v>
      </c>
      <c r="C22" s="46" t="s">
        <v>4</v>
      </c>
      <c r="D22" s="37" t="s">
        <v>247</v>
      </c>
      <c r="E22" s="110">
        <v>3</v>
      </c>
      <c r="F22" s="21"/>
    </row>
    <row r="23" spans="1:5" ht="15" customHeight="1">
      <c r="A23" s="46">
        <v>15</v>
      </c>
      <c r="B23" s="38" t="s">
        <v>32</v>
      </c>
      <c r="C23" s="46" t="s">
        <v>4</v>
      </c>
      <c r="D23" s="37" t="s">
        <v>63</v>
      </c>
      <c r="E23" s="110">
        <v>5</v>
      </c>
    </row>
    <row r="24" spans="1:5" ht="15" customHeight="1">
      <c r="A24" s="159">
        <v>16</v>
      </c>
      <c r="B24" s="38" t="s">
        <v>33</v>
      </c>
      <c r="C24" s="159" t="s">
        <v>4</v>
      </c>
      <c r="D24" s="138" t="s">
        <v>40</v>
      </c>
      <c r="E24" s="110">
        <v>4</v>
      </c>
    </row>
    <row r="25" spans="1:5" ht="15" customHeight="1">
      <c r="A25" s="159"/>
      <c r="B25" s="38" t="s">
        <v>34</v>
      </c>
      <c r="C25" s="159"/>
      <c r="D25" s="138"/>
      <c r="E25" s="110"/>
    </row>
    <row r="26" spans="1:5" ht="15" customHeight="1">
      <c r="A26" s="159"/>
      <c r="B26" s="38" t="s">
        <v>35</v>
      </c>
      <c r="C26" s="159"/>
      <c r="D26" s="138"/>
      <c r="E26" s="110"/>
    </row>
    <row r="27" spans="1:5" ht="20.25" customHeight="1">
      <c r="A27" s="159"/>
      <c r="B27" s="38" t="s">
        <v>64</v>
      </c>
      <c r="C27" s="159"/>
      <c r="D27" s="138"/>
      <c r="E27" s="110"/>
    </row>
    <row r="28" spans="1:5" ht="15" customHeight="1">
      <c r="A28" s="159"/>
      <c r="B28" s="38" t="s">
        <v>65</v>
      </c>
      <c r="C28" s="159"/>
      <c r="D28" s="144"/>
      <c r="E28" s="110"/>
    </row>
    <row r="29" spans="1:5" ht="61.5" customHeight="1">
      <c r="A29" s="46">
        <v>17</v>
      </c>
      <c r="B29" s="38" t="s">
        <v>41</v>
      </c>
      <c r="C29" s="79" t="s">
        <v>4</v>
      </c>
      <c r="D29" s="37" t="s">
        <v>66</v>
      </c>
      <c r="E29" s="110">
        <v>2</v>
      </c>
    </row>
    <row r="30" spans="1:5" ht="15" customHeight="1">
      <c r="A30" s="46">
        <v>18</v>
      </c>
      <c r="B30" s="38" t="s">
        <v>67</v>
      </c>
      <c r="C30" s="79" t="s">
        <v>4</v>
      </c>
      <c r="D30" s="37" t="s">
        <v>66</v>
      </c>
      <c r="E30" s="110">
        <v>2</v>
      </c>
    </row>
    <row r="31" spans="1:5" ht="46.5" customHeight="1">
      <c r="A31" s="46">
        <v>19</v>
      </c>
      <c r="B31" s="38" t="s">
        <v>48</v>
      </c>
      <c r="C31" s="79" t="s">
        <v>4</v>
      </c>
      <c r="D31" s="37" t="s">
        <v>224</v>
      </c>
      <c r="E31" s="110">
        <v>10</v>
      </c>
    </row>
    <row r="32" spans="1:5" ht="45.75" customHeight="1">
      <c r="A32" s="46">
        <v>20</v>
      </c>
      <c r="B32" s="38" t="s">
        <v>68</v>
      </c>
      <c r="C32" s="79" t="s">
        <v>4</v>
      </c>
      <c r="D32" s="37" t="s">
        <v>69</v>
      </c>
      <c r="E32" s="110">
        <v>0</v>
      </c>
    </row>
    <row r="33" spans="1:7" ht="54" customHeight="1">
      <c r="A33" s="46">
        <v>21</v>
      </c>
      <c r="B33" s="38" t="s">
        <v>53</v>
      </c>
      <c r="C33" s="79" t="s">
        <v>4</v>
      </c>
      <c r="D33" s="33" t="s">
        <v>69</v>
      </c>
      <c r="E33" s="110">
        <v>1</v>
      </c>
      <c r="G33" s="21"/>
    </row>
    <row r="34" spans="1:7" ht="26.25" customHeight="1">
      <c r="A34" s="46">
        <v>22</v>
      </c>
      <c r="B34" s="38" t="s">
        <v>70</v>
      </c>
      <c r="C34" s="79" t="s">
        <v>4</v>
      </c>
      <c r="D34" s="51" t="s">
        <v>329</v>
      </c>
      <c r="E34" s="110">
        <v>1</v>
      </c>
      <c r="G34" s="21"/>
    </row>
    <row r="35" spans="1:7" ht="29.25" customHeight="1">
      <c r="A35" s="46">
        <v>23</v>
      </c>
      <c r="B35" s="38" t="s">
        <v>71</v>
      </c>
      <c r="C35" s="79" t="s">
        <v>4</v>
      </c>
      <c r="D35" s="51" t="s">
        <v>328</v>
      </c>
      <c r="E35" s="110">
        <v>4</v>
      </c>
      <c r="G35" s="21"/>
    </row>
    <row r="36" spans="1:7" ht="30" customHeight="1">
      <c r="A36" s="46">
        <v>24</v>
      </c>
      <c r="B36" s="38" t="s">
        <v>73</v>
      </c>
      <c r="C36" s="79" t="s">
        <v>4</v>
      </c>
      <c r="D36" s="37" t="s">
        <v>72</v>
      </c>
      <c r="E36" s="110">
        <v>10</v>
      </c>
      <c r="G36" s="21"/>
    </row>
    <row r="37" spans="1:7" ht="38.25" customHeight="1">
      <c r="A37" s="46">
        <v>25</v>
      </c>
      <c r="B37" s="38" t="s">
        <v>55</v>
      </c>
      <c r="C37" s="79" t="s">
        <v>4</v>
      </c>
      <c r="D37" s="37" t="s">
        <v>74</v>
      </c>
      <c r="E37" s="110">
        <v>10</v>
      </c>
      <c r="G37" s="21"/>
    </row>
    <row r="38" spans="1:7" ht="24.75" customHeight="1">
      <c r="A38" s="46">
        <v>26</v>
      </c>
      <c r="B38" s="38" t="s">
        <v>219</v>
      </c>
      <c r="C38" s="79" t="s">
        <v>4</v>
      </c>
      <c r="D38" s="37" t="s">
        <v>75</v>
      </c>
      <c r="E38" s="110">
        <v>10</v>
      </c>
      <c r="G38" s="21"/>
    </row>
    <row r="39" spans="1:7" ht="33.75" customHeight="1">
      <c r="A39" s="46">
        <v>27</v>
      </c>
      <c r="B39" s="38" t="s">
        <v>76</v>
      </c>
      <c r="C39" s="79" t="s">
        <v>4</v>
      </c>
      <c r="D39" s="37" t="s">
        <v>75</v>
      </c>
      <c r="E39" s="110">
        <v>10</v>
      </c>
      <c r="G39" s="21"/>
    </row>
    <row r="40" spans="1:5" ht="24" customHeight="1">
      <c r="A40" s="109"/>
      <c r="B40" s="34" t="s">
        <v>195</v>
      </c>
      <c r="C40" s="109"/>
      <c r="D40" s="90" t="s">
        <v>330</v>
      </c>
      <c r="E40" s="46"/>
    </row>
    <row r="41" spans="1:5" ht="20.25" customHeight="1">
      <c r="A41" s="36"/>
      <c r="B41" s="15" t="s">
        <v>194</v>
      </c>
      <c r="C41" s="36"/>
      <c r="D41" s="24"/>
      <c r="E41" s="83">
        <f>SUM(E7:E39)</f>
        <v>82</v>
      </c>
    </row>
    <row r="42" spans="1:5" ht="27" customHeight="1">
      <c r="A42" s="36"/>
      <c r="B42" s="15" t="s">
        <v>193</v>
      </c>
      <c r="C42" s="36"/>
      <c r="D42" s="24"/>
      <c r="E42" s="87">
        <f>E41/82*0.2</f>
        <v>0.2</v>
      </c>
    </row>
  </sheetData>
  <sheetProtection/>
  <mergeCells count="10">
    <mergeCell ref="A24:A28"/>
    <mergeCell ref="C24:C28"/>
    <mergeCell ref="A20:D20"/>
    <mergeCell ref="D24:D28"/>
    <mergeCell ref="A3:E3"/>
    <mergeCell ref="A5:A6"/>
    <mergeCell ref="B5:B6"/>
    <mergeCell ref="A7:D7"/>
    <mergeCell ref="D5:D6"/>
    <mergeCell ref="E5:E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zoomScale="115" zoomScaleNormal="115" zoomScalePageLayoutView="0" workbookViewId="0" topLeftCell="A1">
      <selection activeCell="E49" sqref="A1:E49"/>
    </sheetView>
  </sheetViews>
  <sheetFormatPr defaultColWidth="9.140625" defaultRowHeight="12.75"/>
  <cols>
    <col min="1" max="1" width="5.140625" style="64" customWidth="1"/>
    <col min="2" max="2" width="44.28125" style="64" customWidth="1"/>
    <col min="3" max="3" width="10.57421875" style="64" customWidth="1"/>
    <col min="4" max="4" width="12.7109375" style="74" customWidth="1"/>
    <col min="5" max="5" width="15.57421875" style="74" customWidth="1"/>
    <col min="6" max="16384" width="9.140625" style="64" customWidth="1"/>
  </cols>
  <sheetData>
    <row r="2" ht="12.75">
      <c r="A2" s="63" t="s">
        <v>77</v>
      </c>
    </row>
    <row r="3" spans="1:5" ht="33.75" customHeight="1">
      <c r="A3" s="176" t="s">
        <v>225</v>
      </c>
      <c r="B3" s="176"/>
      <c r="C3" s="176"/>
      <c r="D3" s="176"/>
      <c r="E3" s="176"/>
    </row>
    <row r="4" spans="1:5" ht="12.75">
      <c r="A4" s="63"/>
      <c r="E4" s="136"/>
    </row>
    <row r="5" spans="1:5" ht="21" customHeight="1">
      <c r="A5" s="178" t="s">
        <v>78</v>
      </c>
      <c r="B5" s="177" t="s">
        <v>0</v>
      </c>
      <c r="C5" s="76" t="s">
        <v>1</v>
      </c>
      <c r="D5" s="177" t="s">
        <v>312</v>
      </c>
      <c r="E5" s="175" t="s">
        <v>162</v>
      </c>
    </row>
    <row r="6" spans="1:5" ht="17.25" customHeight="1">
      <c r="A6" s="178"/>
      <c r="B6" s="177"/>
      <c r="C6" s="76" t="s">
        <v>2</v>
      </c>
      <c r="D6" s="177"/>
      <c r="E6" s="175"/>
    </row>
    <row r="7" spans="1:5" ht="12.75">
      <c r="A7" s="179" t="s">
        <v>256</v>
      </c>
      <c r="B7" s="183"/>
      <c r="C7" s="183"/>
      <c r="D7" s="179"/>
      <c r="E7" s="72"/>
    </row>
    <row r="8" spans="1:5" ht="12.75">
      <c r="A8" s="118">
        <v>1</v>
      </c>
      <c r="B8" s="73" t="s">
        <v>3</v>
      </c>
      <c r="C8" s="75" t="s">
        <v>4</v>
      </c>
      <c r="D8" s="119"/>
      <c r="E8" s="72"/>
    </row>
    <row r="9" spans="1:5" ht="12.75">
      <c r="A9" s="118">
        <v>2</v>
      </c>
      <c r="B9" s="73" t="s">
        <v>216</v>
      </c>
      <c r="C9" s="75" t="s">
        <v>5</v>
      </c>
      <c r="D9" s="120" t="s">
        <v>79</v>
      </c>
      <c r="E9" s="72" t="s">
        <v>227</v>
      </c>
    </row>
    <row r="10" spans="1:5" ht="12.75">
      <c r="A10" s="118">
        <v>3</v>
      </c>
      <c r="B10" s="73" t="s">
        <v>7</v>
      </c>
      <c r="C10" s="72" t="s">
        <v>5</v>
      </c>
      <c r="D10" s="120" t="s">
        <v>79</v>
      </c>
      <c r="E10" s="72" t="s">
        <v>227</v>
      </c>
    </row>
    <row r="11" spans="1:5" ht="12.75">
      <c r="A11" s="118">
        <v>4</v>
      </c>
      <c r="B11" s="73" t="s">
        <v>80</v>
      </c>
      <c r="C11" s="72" t="s">
        <v>5</v>
      </c>
      <c r="D11" s="120" t="s">
        <v>79</v>
      </c>
      <c r="E11" s="72" t="s">
        <v>227</v>
      </c>
    </row>
    <row r="12" spans="1:5" ht="12.75">
      <c r="A12" s="118">
        <v>5</v>
      </c>
      <c r="B12" s="73" t="s">
        <v>8</v>
      </c>
      <c r="C12" s="72" t="s">
        <v>5</v>
      </c>
      <c r="D12" s="120" t="s">
        <v>79</v>
      </c>
      <c r="E12" s="72" t="s">
        <v>227</v>
      </c>
    </row>
    <row r="13" spans="1:5" ht="12.75">
      <c r="A13" s="118">
        <v>6</v>
      </c>
      <c r="B13" s="73" t="s">
        <v>81</v>
      </c>
      <c r="C13" s="72" t="s">
        <v>10</v>
      </c>
      <c r="D13" s="120" t="s">
        <v>79</v>
      </c>
      <c r="E13" s="72" t="s">
        <v>227</v>
      </c>
    </row>
    <row r="14" spans="1:5" ht="25.5">
      <c r="A14" s="118">
        <v>7</v>
      </c>
      <c r="B14" s="73" t="s">
        <v>11</v>
      </c>
      <c r="C14" s="72" t="s">
        <v>5</v>
      </c>
      <c r="D14" s="120" t="s">
        <v>79</v>
      </c>
      <c r="E14" s="72" t="s">
        <v>227</v>
      </c>
    </row>
    <row r="15" spans="1:5" ht="44.25" customHeight="1">
      <c r="A15" s="118">
        <v>8</v>
      </c>
      <c r="B15" s="73" t="s">
        <v>12</v>
      </c>
      <c r="C15" s="72" t="s">
        <v>5</v>
      </c>
      <c r="D15" s="120" t="s">
        <v>79</v>
      </c>
      <c r="E15" s="72" t="s">
        <v>227</v>
      </c>
    </row>
    <row r="16" spans="1:5" ht="12.75">
      <c r="A16" s="118">
        <v>9</v>
      </c>
      <c r="B16" s="73" t="s">
        <v>14</v>
      </c>
      <c r="C16" s="72" t="s">
        <v>5</v>
      </c>
      <c r="D16" s="120" t="s">
        <v>79</v>
      </c>
      <c r="E16" s="72" t="s">
        <v>227</v>
      </c>
    </row>
    <row r="17" spans="1:5" ht="12.75">
      <c r="A17" s="118">
        <v>10</v>
      </c>
      <c r="B17" s="73" t="s">
        <v>15</v>
      </c>
      <c r="C17" s="72" t="s">
        <v>5</v>
      </c>
      <c r="D17" s="120" t="s">
        <v>79</v>
      </c>
      <c r="E17" s="72" t="s">
        <v>227</v>
      </c>
    </row>
    <row r="18" spans="1:5" ht="12.75">
      <c r="A18" s="118">
        <v>11</v>
      </c>
      <c r="B18" s="73" t="s">
        <v>17</v>
      </c>
      <c r="C18" s="72" t="s">
        <v>5</v>
      </c>
      <c r="D18" s="120" t="s">
        <v>82</v>
      </c>
      <c r="E18" s="72" t="s">
        <v>227</v>
      </c>
    </row>
    <row r="19" spans="1:5" ht="21.75" customHeight="1">
      <c r="A19" s="118">
        <v>12</v>
      </c>
      <c r="B19" s="73" t="s">
        <v>18</v>
      </c>
      <c r="C19" s="72" t="s">
        <v>5</v>
      </c>
      <c r="D19" s="120" t="s">
        <v>79</v>
      </c>
      <c r="E19" s="72" t="s">
        <v>227</v>
      </c>
    </row>
    <row r="20" spans="1:5" ht="25.5">
      <c r="A20" s="118">
        <v>13</v>
      </c>
      <c r="B20" s="73" t="s">
        <v>49</v>
      </c>
      <c r="C20" s="72" t="s">
        <v>5</v>
      </c>
      <c r="D20" s="120" t="s">
        <v>79</v>
      </c>
      <c r="E20" s="72" t="s">
        <v>227</v>
      </c>
    </row>
    <row r="21" spans="1:5" ht="12.75">
      <c r="A21" s="179" t="s">
        <v>248</v>
      </c>
      <c r="B21" s="180"/>
      <c r="C21" s="180"/>
      <c r="D21" s="179"/>
      <c r="E21" s="72"/>
    </row>
    <row r="22" spans="1:5" ht="25.5">
      <c r="A22" s="118">
        <v>14</v>
      </c>
      <c r="B22" s="73" t="s">
        <v>23</v>
      </c>
      <c r="C22" s="72" t="s">
        <v>4</v>
      </c>
      <c r="D22" s="120" t="s">
        <v>24</v>
      </c>
      <c r="E22" s="72">
        <v>10</v>
      </c>
    </row>
    <row r="23" spans="1:5" ht="38.25">
      <c r="A23" s="118">
        <v>15</v>
      </c>
      <c r="B23" s="73" t="s">
        <v>83</v>
      </c>
      <c r="C23" s="72" t="s">
        <v>4</v>
      </c>
      <c r="D23" s="120" t="s">
        <v>249</v>
      </c>
      <c r="E23" s="72">
        <v>3</v>
      </c>
    </row>
    <row r="24" spans="1:5" ht="25.5">
      <c r="A24" s="184">
        <v>16</v>
      </c>
      <c r="B24" s="73" t="s">
        <v>25</v>
      </c>
      <c r="C24" s="173" t="s">
        <v>4</v>
      </c>
      <c r="D24" s="182" t="s">
        <v>29</v>
      </c>
      <c r="E24" s="72">
        <v>3</v>
      </c>
    </row>
    <row r="25" spans="1:5" ht="12.75">
      <c r="A25" s="185"/>
      <c r="B25" s="73" t="s">
        <v>26</v>
      </c>
      <c r="C25" s="173"/>
      <c r="D25" s="182"/>
      <c r="E25" s="72"/>
    </row>
    <row r="26" spans="1:5" ht="12.75">
      <c r="A26" s="185"/>
      <c r="B26" s="73" t="s">
        <v>27</v>
      </c>
      <c r="C26" s="173"/>
      <c r="D26" s="182"/>
      <c r="E26" s="72"/>
    </row>
    <row r="27" spans="1:5" ht="30.75" customHeight="1">
      <c r="A27" s="186"/>
      <c r="B27" s="73" t="s">
        <v>28</v>
      </c>
      <c r="C27" s="173"/>
      <c r="D27" s="182"/>
      <c r="E27" s="72"/>
    </row>
    <row r="28" spans="1:5" ht="25.5">
      <c r="A28" s="72">
        <v>17</v>
      </c>
      <c r="B28" s="122" t="s">
        <v>32</v>
      </c>
      <c r="C28" s="123" t="s">
        <v>4</v>
      </c>
      <c r="D28" s="75" t="s">
        <v>63</v>
      </c>
      <c r="E28" s="72">
        <v>5</v>
      </c>
    </row>
    <row r="29" spans="1:5" ht="12.75">
      <c r="A29" s="173">
        <v>18</v>
      </c>
      <c r="B29" s="124" t="s">
        <v>33</v>
      </c>
      <c r="C29" s="173" t="s">
        <v>4</v>
      </c>
      <c r="D29" s="181" t="s">
        <v>40</v>
      </c>
      <c r="E29" s="72">
        <v>6</v>
      </c>
    </row>
    <row r="30" spans="1:5" ht="12.75">
      <c r="A30" s="173"/>
      <c r="B30" s="124" t="s">
        <v>34</v>
      </c>
      <c r="C30" s="173"/>
      <c r="D30" s="181"/>
      <c r="E30" s="72"/>
    </row>
    <row r="31" spans="1:5" ht="12.75">
      <c r="A31" s="173"/>
      <c r="B31" s="124" t="s">
        <v>35</v>
      </c>
      <c r="C31" s="173"/>
      <c r="D31" s="181"/>
      <c r="E31" s="72"/>
    </row>
    <row r="32" spans="1:5" ht="12.75">
      <c r="A32" s="173"/>
      <c r="B32" s="124" t="s">
        <v>64</v>
      </c>
      <c r="C32" s="173"/>
      <c r="D32" s="181"/>
      <c r="E32" s="72"/>
    </row>
    <row r="33" spans="1:5" ht="12.75">
      <c r="A33" s="173"/>
      <c r="B33" s="124" t="s">
        <v>65</v>
      </c>
      <c r="C33" s="173"/>
      <c r="D33" s="181"/>
      <c r="E33" s="72"/>
    </row>
    <row r="34" spans="1:5" ht="12.75">
      <c r="A34" s="173"/>
      <c r="B34" s="124" t="s">
        <v>38</v>
      </c>
      <c r="C34" s="173"/>
      <c r="D34" s="181"/>
      <c r="E34" s="72"/>
    </row>
    <row r="35" spans="1:5" ht="12.75">
      <c r="A35" s="174"/>
      <c r="B35" s="64" t="s">
        <v>39</v>
      </c>
      <c r="C35" s="174"/>
      <c r="D35" s="181"/>
      <c r="E35" s="72"/>
    </row>
    <row r="36" spans="1:5" ht="38.25">
      <c r="A36" s="72">
        <v>19</v>
      </c>
      <c r="B36" s="73" t="s">
        <v>41</v>
      </c>
      <c r="C36" s="72" t="s">
        <v>4</v>
      </c>
      <c r="D36" s="120" t="s">
        <v>84</v>
      </c>
      <c r="E36" s="72">
        <v>2</v>
      </c>
    </row>
    <row r="37" spans="1:5" ht="25.5">
      <c r="A37" s="123">
        <v>20</v>
      </c>
      <c r="B37" s="122" t="s">
        <v>85</v>
      </c>
      <c r="C37" s="123" t="s">
        <v>4</v>
      </c>
      <c r="D37" s="75" t="s">
        <v>84</v>
      </c>
      <c r="E37" s="72">
        <v>2</v>
      </c>
    </row>
    <row r="38" spans="1:5" ht="12.75">
      <c r="A38" s="173">
        <v>21</v>
      </c>
      <c r="B38" s="172" t="s">
        <v>48</v>
      </c>
      <c r="C38" s="173" t="s">
        <v>4</v>
      </c>
      <c r="D38" s="75" t="s">
        <v>86</v>
      </c>
      <c r="E38" s="72">
        <v>10</v>
      </c>
    </row>
    <row r="39" spans="1:5" ht="12.75">
      <c r="A39" s="173"/>
      <c r="B39" s="172"/>
      <c r="C39" s="173"/>
      <c r="D39" s="75" t="s">
        <v>87</v>
      </c>
      <c r="E39" s="72"/>
    </row>
    <row r="40" spans="1:5" ht="38.25">
      <c r="A40" s="72">
        <v>22</v>
      </c>
      <c r="B40" s="125" t="s">
        <v>51</v>
      </c>
      <c r="C40" s="121" t="s">
        <v>4</v>
      </c>
      <c r="D40" s="75" t="s">
        <v>88</v>
      </c>
      <c r="E40" s="72">
        <v>0</v>
      </c>
    </row>
    <row r="41" spans="1:5" ht="25.5">
      <c r="A41" s="118">
        <v>23</v>
      </c>
      <c r="B41" s="73" t="s">
        <v>53</v>
      </c>
      <c r="C41" s="72" t="s">
        <v>4</v>
      </c>
      <c r="D41" s="120" t="s">
        <v>89</v>
      </c>
      <c r="E41" s="72">
        <v>1</v>
      </c>
    </row>
    <row r="42" spans="1:5" ht="12.75">
      <c r="A42" s="118">
        <v>24</v>
      </c>
      <c r="B42" s="73" t="s">
        <v>70</v>
      </c>
      <c r="C42" s="72" t="s">
        <v>4</v>
      </c>
      <c r="D42" s="120" t="s">
        <v>90</v>
      </c>
      <c r="E42" s="72">
        <v>4</v>
      </c>
    </row>
    <row r="43" spans="1:5" ht="25.5">
      <c r="A43" s="118">
        <v>25</v>
      </c>
      <c r="B43" s="73" t="s">
        <v>73</v>
      </c>
      <c r="C43" s="72" t="s">
        <v>4</v>
      </c>
      <c r="D43" s="120" t="s">
        <v>91</v>
      </c>
      <c r="E43" s="72">
        <v>10</v>
      </c>
    </row>
    <row r="44" spans="1:5" ht="12.75">
      <c r="A44" s="118">
        <v>26</v>
      </c>
      <c r="B44" s="73" t="s">
        <v>55</v>
      </c>
      <c r="C44" s="72" t="s">
        <v>4</v>
      </c>
      <c r="D44" s="120" t="s">
        <v>56</v>
      </c>
      <c r="E44" s="72">
        <v>5</v>
      </c>
    </row>
    <row r="45" spans="1:5" ht="12.75" customHeight="1">
      <c r="A45" s="187">
        <v>27</v>
      </c>
      <c r="B45" s="172" t="s">
        <v>92</v>
      </c>
      <c r="C45" s="72" t="s">
        <v>93</v>
      </c>
      <c r="D45" s="182" t="s">
        <v>24</v>
      </c>
      <c r="E45" s="72"/>
    </row>
    <row r="46" spans="1:5" ht="30.75" customHeight="1">
      <c r="A46" s="187"/>
      <c r="B46" s="172"/>
      <c r="C46" s="72" t="s">
        <v>94</v>
      </c>
      <c r="D46" s="182"/>
      <c r="E46" s="72">
        <v>10</v>
      </c>
    </row>
    <row r="47" spans="1:5" ht="18" customHeight="1">
      <c r="A47" s="78"/>
      <c r="B47" s="34" t="s">
        <v>195</v>
      </c>
      <c r="C47" s="126"/>
      <c r="D47" s="9">
        <v>72</v>
      </c>
      <c r="E47" s="72"/>
    </row>
    <row r="48" spans="1:5" ht="14.25">
      <c r="A48" s="77"/>
      <c r="B48" s="15" t="s">
        <v>194</v>
      </c>
      <c r="C48" s="77"/>
      <c r="D48" s="77"/>
      <c r="E48" s="84">
        <f>SUM(E7:E46)</f>
        <v>71</v>
      </c>
    </row>
    <row r="49" spans="1:5" ht="20.25" customHeight="1">
      <c r="A49" s="77"/>
      <c r="B49" s="15" t="s">
        <v>193</v>
      </c>
      <c r="C49" s="77"/>
      <c r="D49" s="77"/>
      <c r="E49" s="88">
        <f>E48/D47*0.2</f>
        <v>0.19722222222222224</v>
      </c>
    </row>
  </sheetData>
  <sheetProtection/>
  <mergeCells count="19">
    <mergeCell ref="D45:D46"/>
    <mergeCell ref="D5:D6"/>
    <mergeCell ref="A7:D7"/>
    <mergeCell ref="D24:D27"/>
    <mergeCell ref="B45:B46"/>
    <mergeCell ref="A24:A27"/>
    <mergeCell ref="C24:C27"/>
    <mergeCell ref="A29:A35"/>
    <mergeCell ref="A45:A46"/>
    <mergeCell ref="A38:A39"/>
    <mergeCell ref="B38:B39"/>
    <mergeCell ref="C29:C35"/>
    <mergeCell ref="E5:E6"/>
    <mergeCell ref="A3:E3"/>
    <mergeCell ref="B5:B6"/>
    <mergeCell ref="A5:A6"/>
    <mergeCell ref="A21:D21"/>
    <mergeCell ref="D29:D35"/>
    <mergeCell ref="C38:C39"/>
  </mergeCells>
  <printOptions/>
  <pageMargins left="0.75" right="0.75" top="1" bottom="1" header="0.5" footer="0.5"/>
  <pageSetup fitToHeight="1" fitToWidth="1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C13" sqref="A1:H13"/>
    </sheetView>
  </sheetViews>
  <sheetFormatPr defaultColWidth="9.140625" defaultRowHeight="12.75"/>
  <cols>
    <col min="2" max="2" width="33.57421875" style="0" customWidth="1"/>
    <col min="3" max="3" width="22.28125" style="0" customWidth="1"/>
  </cols>
  <sheetData>
    <row r="3" spans="1:5" ht="18" customHeight="1">
      <c r="A3" s="42" t="s">
        <v>257</v>
      </c>
      <c r="B3" s="62"/>
      <c r="C3" s="62"/>
      <c r="D3" s="50"/>
      <c r="E3" s="50"/>
    </row>
    <row r="4" spans="1:8" ht="29.25" customHeight="1">
      <c r="A4" s="188" t="s">
        <v>258</v>
      </c>
      <c r="B4" s="188"/>
      <c r="C4" s="188"/>
      <c r="D4" s="188"/>
      <c r="E4" s="188"/>
      <c r="F4" s="188"/>
      <c r="G4" s="188"/>
      <c r="H4" s="188"/>
    </row>
    <row r="5" ht="12.75">
      <c r="C5" s="130"/>
    </row>
    <row r="6" spans="1:3" ht="22.5" customHeight="1">
      <c r="A6" s="189" t="s">
        <v>96</v>
      </c>
      <c r="B6" s="59" t="s">
        <v>97</v>
      </c>
      <c r="C6" s="139" t="s">
        <v>230</v>
      </c>
    </row>
    <row r="7" spans="1:3" ht="23.25" customHeight="1">
      <c r="A7" s="189"/>
      <c r="B7" s="59" t="s">
        <v>98</v>
      </c>
      <c r="C7" s="140"/>
    </row>
    <row r="8" spans="1:3" ht="51.75" customHeight="1">
      <c r="A8" s="189" t="s">
        <v>178</v>
      </c>
      <c r="B8" s="47" t="s">
        <v>258</v>
      </c>
      <c r="C8" s="22"/>
    </row>
    <row r="9" spans="1:3" ht="15.75">
      <c r="A9" s="189"/>
      <c r="B9" s="48" t="s">
        <v>259</v>
      </c>
      <c r="C9" s="22">
        <v>0</v>
      </c>
    </row>
    <row r="10" spans="1:3" ht="31.5" customHeight="1">
      <c r="A10" s="189"/>
      <c r="B10" s="48" t="s">
        <v>260</v>
      </c>
      <c r="C10" s="22">
        <v>5</v>
      </c>
    </row>
    <row r="11" spans="1:3" ht="21.75" customHeight="1">
      <c r="A11" s="8"/>
      <c r="B11" s="13" t="s">
        <v>195</v>
      </c>
      <c r="C11" s="22"/>
    </row>
    <row r="12" spans="1:3" ht="20.25" customHeight="1">
      <c r="A12" s="8"/>
      <c r="B12" s="15" t="s">
        <v>194</v>
      </c>
      <c r="C12" s="23">
        <v>5</v>
      </c>
    </row>
    <row r="13" spans="1:3" ht="24.75" customHeight="1">
      <c r="A13" s="8"/>
      <c r="B13" s="15" t="s">
        <v>193</v>
      </c>
      <c r="C13" s="17">
        <v>0.2</v>
      </c>
    </row>
  </sheetData>
  <sheetProtection/>
  <mergeCells count="4">
    <mergeCell ref="A4:H4"/>
    <mergeCell ref="A6:A7"/>
    <mergeCell ref="A8:A10"/>
    <mergeCell ref="C6:C7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zoomScalePageLayoutView="0" workbookViewId="0" topLeftCell="A1">
      <selection activeCell="F11" sqref="A1:F11"/>
    </sheetView>
  </sheetViews>
  <sheetFormatPr defaultColWidth="9.140625" defaultRowHeight="12.75"/>
  <cols>
    <col min="1" max="1" width="6.00390625" style="0" customWidth="1"/>
    <col min="2" max="2" width="22.57421875" style="0" customWidth="1"/>
    <col min="3" max="3" width="25.421875" style="0" customWidth="1"/>
    <col min="4" max="4" width="15.28125" style="0" customWidth="1"/>
    <col min="5" max="5" width="16.8515625" style="0" customWidth="1"/>
    <col min="6" max="6" width="15.00390625" style="0" customWidth="1"/>
  </cols>
  <sheetData>
    <row r="2" spans="1:2" ht="15.75">
      <c r="A2" s="143" t="s">
        <v>182</v>
      </c>
      <c r="B2" s="143"/>
    </row>
    <row r="3" spans="1:6" ht="15.75">
      <c r="A3" s="3"/>
      <c r="D3" s="130"/>
      <c r="F3" s="130"/>
    </row>
    <row r="4" spans="1:6" ht="27" customHeight="1">
      <c r="A4" s="149" t="s">
        <v>96</v>
      </c>
      <c r="B4" s="12" t="s">
        <v>97</v>
      </c>
      <c r="C4" s="12" t="s">
        <v>99</v>
      </c>
      <c r="D4" s="139" t="s">
        <v>230</v>
      </c>
      <c r="E4" s="139" t="s">
        <v>162</v>
      </c>
      <c r="F4" s="142" t="s">
        <v>318</v>
      </c>
    </row>
    <row r="5" spans="1:6" ht="21" customHeight="1">
      <c r="A5" s="149"/>
      <c r="B5" s="12" t="s">
        <v>98</v>
      </c>
      <c r="C5" s="12" t="s">
        <v>100</v>
      </c>
      <c r="D5" s="140"/>
      <c r="E5" s="140"/>
      <c r="F5" s="142"/>
    </row>
    <row r="6" spans="1:6" ht="60" customHeight="1">
      <c r="A6" s="190" t="s">
        <v>178</v>
      </c>
      <c r="B6" s="11" t="s">
        <v>264</v>
      </c>
      <c r="C6" s="192" t="s">
        <v>263</v>
      </c>
      <c r="D6" s="129"/>
      <c r="E6" s="22"/>
      <c r="F6" s="8"/>
    </row>
    <row r="7" spans="1:6" ht="60">
      <c r="A7" s="190"/>
      <c r="B7" s="11" t="s">
        <v>261</v>
      </c>
      <c r="C7" s="193"/>
      <c r="D7" s="22">
        <v>0</v>
      </c>
      <c r="E7" s="22">
        <v>5</v>
      </c>
      <c r="F7" s="133">
        <v>5</v>
      </c>
    </row>
    <row r="8" spans="1:6" ht="45" customHeight="1">
      <c r="A8" s="190"/>
      <c r="B8" s="11" t="s">
        <v>262</v>
      </c>
      <c r="C8" s="194"/>
      <c r="D8" s="22">
        <v>5</v>
      </c>
      <c r="E8" s="22">
        <v>5</v>
      </c>
      <c r="F8" s="133">
        <v>5</v>
      </c>
    </row>
    <row r="9" spans="1:6" ht="20.25" customHeight="1">
      <c r="A9" s="14"/>
      <c r="B9" s="190" t="s">
        <v>197</v>
      </c>
      <c r="C9" s="190"/>
      <c r="D9" s="22"/>
      <c r="E9" s="22"/>
      <c r="F9" s="8"/>
    </row>
    <row r="10" spans="1:6" ht="18" customHeight="1">
      <c r="A10" s="25"/>
      <c r="B10" s="191" t="s">
        <v>194</v>
      </c>
      <c r="C10" s="191"/>
      <c r="D10" s="23">
        <v>5</v>
      </c>
      <c r="E10" s="23">
        <v>10</v>
      </c>
      <c r="F10" s="61">
        <v>10</v>
      </c>
    </row>
    <row r="11" spans="1:6" ht="20.25" customHeight="1">
      <c r="A11" s="25"/>
      <c r="B11" s="191" t="s">
        <v>193</v>
      </c>
      <c r="C11" s="191"/>
      <c r="D11" s="17">
        <v>0.1</v>
      </c>
      <c r="E11" s="17">
        <v>0.2</v>
      </c>
      <c r="F11" s="137">
        <v>0.2</v>
      </c>
    </row>
    <row r="12" ht="12.75">
      <c r="D12" s="82"/>
    </row>
  </sheetData>
  <sheetProtection/>
  <mergeCells count="10">
    <mergeCell ref="F4:F5"/>
    <mergeCell ref="E4:E5"/>
    <mergeCell ref="A6:A8"/>
    <mergeCell ref="A4:A5"/>
    <mergeCell ref="A2:B2"/>
    <mergeCell ref="B11:C11"/>
    <mergeCell ref="B10:C10"/>
    <mergeCell ref="D4:D5"/>
    <mergeCell ref="C6:C8"/>
    <mergeCell ref="B9:C9"/>
  </mergeCells>
  <printOptions/>
  <pageMargins left="0.75" right="0.75" top="1" bottom="1" header="0.5" footer="0.5"/>
  <pageSetup fitToHeight="1" fitToWidth="1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zoomScalePageLayoutView="0" workbookViewId="0" topLeftCell="A1">
      <selection activeCell="D23" sqref="A1:D23"/>
    </sheetView>
  </sheetViews>
  <sheetFormatPr defaultColWidth="9.140625" defaultRowHeight="12.75"/>
  <cols>
    <col min="1" max="1" width="4.28125" style="0" customWidth="1"/>
    <col min="2" max="2" width="6.57421875" style="50" customWidth="1"/>
    <col min="3" max="3" width="58.140625" style="50" customWidth="1"/>
    <col min="4" max="4" width="21.00390625" style="0" customWidth="1"/>
  </cols>
  <sheetData>
    <row r="2" spans="1:3" ht="15" customHeight="1">
      <c r="A2" s="195" t="s">
        <v>95</v>
      </c>
      <c r="B2" s="195"/>
      <c r="C2" s="195"/>
    </row>
    <row r="3" spans="1:4" ht="15">
      <c r="A3" s="29"/>
      <c r="D3" s="130"/>
    </row>
    <row r="4" spans="1:4" ht="28.5" customHeight="1">
      <c r="A4" s="49"/>
      <c r="B4" s="169" t="s">
        <v>96</v>
      </c>
      <c r="C4" s="52" t="s">
        <v>97</v>
      </c>
      <c r="D4" s="142" t="s">
        <v>321</v>
      </c>
    </row>
    <row r="5" spans="1:4" ht="14.25" customHeight="1">
      <c r="A5" s="49"/>
      <c r="B5" s="169"/>
      <c r="C5" s="52" t="s">
        <v>98</v>
      </c>
      <c r="D5" s="142"/>
    </row>
    <row r="6" spans="1:4" ht="15" customHeight="1">
      <c r="A6" s="49"/>
      <c r="B6" s="19"/>
      <c r="C6" s="53" t="s">
        <v>265</v>
      </c>
      <c r="D6" s="22"/>
    </row>
    <row r="7" spans="1:4" ht="15" customHeight="1">
      <c r="A7" s="49"/>
      <c r="B7" s="138"/>
      <c r="C7" s="53" t="s">
        <v>266</v>
      </c>
      <c r="D7" s="22"/>
    </row>
    <row r="8" spans="1:4" ht="108.75" customHeight="1">
      <c r="A8" s="49"/>
      <c r="B8" s="138"/>
      <c r="C8" s="54" t="s">
        <v>231</v>
      </c>
      <c r="D8" s="22">
        <v>5</v>
      </c>
    </row>
    <row r="9" spans="1:4" ht="27.75" customHeight="1">
      <c r="A9" s="49"/>
      <c r="B9" s="37">
        <v>2</v>
      </c>
      <c r="C9" s="54" t="s">
        <v>267</v>
      </c>
      <c r="D9" s="58" t="s">
        <v>226</v>
      </c>
    </row>
    <row r="10" spans="1:4" ht="135" customHeight="1">
      <c r="A10" s="49"/>
      <c r="B10" s="37">
        <v>3</v>
      </c>
      <c r="C10" s="54" t="s">
        <v>232</v>
      </c>
      <c r="D10" s="22">
        <v>5</v>
      </c>
    </row>
    <row r="11" spans="1:4" ht="177.75" customHeight="1">
      <c r="A11" s="49"/>
      <c r="B11" s="37">
        <v>4</v>
      </c>
      <c r="C11" s="54" t="s">
        <v>233</v>
      </c>
      <c r="D11" s="22">
        <v>0</v>
      </c>
    </row>
    <row r="12" spans="1:4" ht="27.75" customHeight="1">
      <c r="A12" s="49"/>
      <c r="B12" s="37">
        <v>5</v>
      </c>
      <c r="C12" s="54" t="s">
        <v>268</v>
      </c>
      <c r="D12" s="58" t="s">
        <v>227</v>
      </c>
    </row>
    <row r="13" spans="1:4" ht="188.25" customHeight="1">
      <c r="A13" s="49"/>
      <c r="B13" s="37">
        <v>6</v>
      </c>
      <c r="C13" s="54" t="s">
        <v>234</v>
      </c>
      <c r="D13" s="22">
        <v>0</v>
      </c>
    </row>
    <row r="14" spans="2:4" ht="25.5" customHeight="1">
      <c r="B14" s="51">
        <v>7</v>
      </c>
      <c r="C14" s="55" t="s">
        <v>269</v>
      </c>
      <c r="D14" s="22" t="s">
        <v>227</v>
      </c>
    </row>
    <row r="15" spans="2:4" ht="270">
      <c r="B15" s="51">
        <v>8</v>
      </c>
      <c r="C15" s="56" t="s">
        <v>235</v>
      </c>
      <c r="D15" s="22">
        <v>10</v>
      </c>
    </row>
    <row r="16" spans="2:4" ht="30">
      <c r="B16" s="46">
        <v>9</v>
      </c>
      <c r="C16" s="56" t="s">
        <v>270</v>
      </c>
      <c r="D16" s="22" t="s">
        <v>227</v>
      </c>
    </row>
    <row r="17" spans="2:4" ht="132" customHeight="1">
      <c r="B17" s="46">
        <v>10</v>
      </c>
      <c r="C17" s="56" t="s">
        <v>236</v>
      </c>
      <c r="D17" s="22">
        <v>0</v>
      </c>
    </row>
    <row r="18" spans="2:4" ht="45" customHeight="1">
      <c r="B18" s="46">
        <v>11</v>
      </c>
      <c r="C18" s="81" t="s">
        <v>237</v>
      </c>
      <c r="D18" s="58" t="s">
        <v>227</v>
      </c>
    </row>
    <row r="19" spans="2:4" ht="45" customHeight="1">
      <c r="B19" s="79">
        <v>12</v>
      </c>
      <c r="C19" s="35" t="s">
        <v>271</v>
      </c>
      <c r="D19" s="89" t="s">
        <v>227</v>
      </c>
    </row>
    <row r="20" spans="2:4" ht="75.75" customHeight="1">
      <c r="B20" s="79">
        <v>13</v>
      </c>
      <c r="C20" s="35" t="s">
        <v>238</v>
      </c>
      <c r="D20" s="80">
        <v>2</v>
      </c>
    </row>
    <row r="21" spans="2:4" ht="22.5" customHeight="1">
      <c r="B21" s="46"/>
      <c r="C21" s="71" t="s">
        <v>201</v>
      </c>
      <c r="D21" s="22"/>
    </row>
    <row r="22" spans="2:4" ht="20.25" customHeight="1">
      <c r="B22" s="46"/>
      <c r="C22" s="26" t="s">
        <v>194</v>
      </c>
      <c r="D22" s="23">
        <f>SUM(D6:D20)</f>
        <v>22</v>
      </c>
    </row>
    <row r="23" spans="2:4" ht="21" customHeight="1">
      <c r="B23" s="46"/>
      <c r="C23" s="26" t="s">
        <v>193</v>
      </c>
      <c r="D23" s="17">
        <f>D22/37*0.2</f>
        <v>0.11891891891891893</v>
      </c>
    </row>
  </sheetData>
  <sheetProtection/>
  <mergeCells count="4">
    <mergeCell ref="D4:D5"/>
    <mergeCell ref="A2:C2"/>
    <mergeCell ref="B4:B5"/>
    <mergeCell ref="B7:B8"/>
  </mergeCells>
  <printOptions/>
  <pageMargins left="0.75" right="0.75" top="1" bottom="1" header="0.5" footer="0.5"/>
  <pageSetup fitToHeight="1" fitToWidth="1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00390625" style="0" customWidth="1"/>
    <col min="2" max="2" width="48.140625" style="0" customWidth="1"/>
    <col min="3" max="4" width="19.00390625" style="0" customWidth="1"/>
  </cols>
  <sheetData>
    <row r="2" spans="1:2" ht="15.75">
      <c r="A2" s="143" t="s">
        <v>273</v>
      </c>
      <c r="B2" s="143"/>
    </row>
    <row r="3" spans="1:4" ht="15.75">
      <c r="A3" s="1"/>
      <c r="C3" s="130"/>
      <c r="D3" s="130"/>
    </row>
    <row r="4" spans="1:4" ht="23.25" customHeight="1">
      <c r="A4" s="149" t="s">
        <v>96</v>
      </c>
      <c r="B4" s="12" t="s">
        <v>97</v>
      </c>
      <c r="C4" s="170" t="s">
        <v>319</v>
      </c>
      <c r="D4" s="170" t="s">
        <v>326</v>
      </c>
    </row>
    <row r="5" spans="1:4" ht="21" customHeight="1">
      <c r="A5" s="149"/>
      <c r="B5" s="12" t="s">
        <v>98</v>
      </c>
      <c r="C5" s="171"/>
      <c r="D5" s="171"/>
    </row>
    <row r="6" spans="1:4" ht="171" customHeight="1">
      <c r="A6" s="169" t="s">
        <v>178</v>
      </c>
      <c r="B6" s="44" t="s">
        <v>239</v>
      </c>
      <c r="C6" s="46">
        <v>4</v>
      </c>
      <c r="D6" s="46">
        <v>5</v>
      </c>
    </row>
    <row r="7" spans="1:4" ht="22.5" customHeight="1">
      <c r="A7" s="169"/>
      <c r="B7" s="10" t="s">
        <v>327</v>
      </c>
      <c r="C7" s="46"/>
      <c r="D7" s="46"/>
    </row>
    <row r="8" spans="1:4" ht="25.5" customHeight="1">
      <c r="A8" s="31"/>
      <c r="B8" s="28" t="s">
        <v>194</v>
      </c>
      <c r="C8" s="23">
        <v>5</v>
      </c>
      <c r="D8" s="23">
        <v>5</v>
      </c>
    </row>
    <row r="9" spans="1:4" ht="27" customHeight="1">
      <c r="A9" s="32"/>
      <c r="B9" s="28" t="s">
        <v>193</v>
      </c>
      <c r="C9" s="17">
        <v>0.16</v>
      </c>
      <c r="D9" s="17">
        <v>0.2</v>
      </c>
    </row>
  </sheetData>
  <sheetProtection/>
  <mergeCells count="5">
    <mergeCell ref="A6:A7"/>
    <mergeCell ref="A4:A5"/>
    <mergeCell ref="A2:B2"/>
    <mergeCell ref="C4:C5"/>
    <mergeCell ref="D4:D5"/>
  </mergeCells>
  <printOptions/>
  <pageMargins left="0.75" right="0.75" top="1" bottom="1" header="0.5" footer="0.5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13"/>
  <sheetViews>
    <sheetView tabSelected="1" zoomScalePageLayoutView="0" workbookViewId="0" topLeftCell="A4">
      <selection activeCell="E23" sqref="E23"/>
    </sheetView>
  </sheetViews>
  <sheetFormatPr defaultColWidth="9.140625" defaultRowHeight="12.75"/>
  <cols>
    <col min="2" max="2" width="44.421875" style="0" customWidth="1"/>
    <col min="3" max="5" width="12.7109375" style="0" customWidth="1"/>
  </cols>
  <sheetData>
    <row r="4" ht="15.75">
      <c r="A4" s="1" t="s">
        <v>332</v>
      </c>
    </row>
    <row r="6" spans="3:5" ht="12.75">
      <c r="C6" s="130"/>
      <c r="D6" s="130"/>
      <c r="E6" s="130"/>
    </row>
    <row r="7" spans="1:5" ht="20.25" customHeight="1">
      <c r="A7" s="138" t="s">
        <v>96</v>
      </c>
      <c r="B7" s="19" t="s">
        <v>97</v>
      </c>
      <c r="C7" s="142" t="s">
        <v>229</v>
      </c>
      <c r="D7" s="142" t="s">
        <v>320</v>
      </c>
      <c r="E7" s="142" t="s">
        <v>324</v>
      </c>
    </row>
    <row r="8" spans="1:5" ht="25.5" customHeight="1">
      <c r="A8" s="138"/>
      <c r="B8" s="19" t="s">
        <v>98</v>
      </c>
      <c r="C8" s="142"/>
      <c r="D8" s="142"/>
      <c r="E8" s="142"/>
    </row>
    <row r="9" spans="1:5" ht="48" customHeight="1">
      <c r="A9" s="138" t="s">
        <v>178</v>
      </c>
      <c r="B9" s="39" t="s">
        <v>202</v>
      </c>
      <c r="C9" s="22"/>
      <c r="D9" s="133"/>
      <c r="E9" s="133"/>
    </row>
    <row r="10" spans="1:5" ht="30">
      <c r="A10" s="138"/>
      <c r="B10" s="38" t="s">
        <v>203</v>
      </c>
      <c r="C10" s="22">
        <v>1</v>
      </c>
      <c r="D10" s="22"/>
      <c r="E10" s="22"/>
    </row>
    <row r="11" spans="1:5" ht="29.25" customHeight="1">
      <c r="A11" s="141"/>
      <c r="B11" s="13" t="s">
        <v>228</v>
      </c>
      <c r="C11" s="22"/>
      <c r="D11" s="22"/>
      <c r="E11" s="22"/>
    </row>
    <row r="12" spans="1:5" ht="28.5" customHeight="1">
      <c r="A12" s="141"/>
      <c r="B12" s="9" t="s">
        <v>194</v>
      </c>
      <c r="C12" s="22">
        <v>1</v>
      </c>
      <c r="D12" s="22"/>
      <c r="E12" s="22"/>
    </row>
    <row r="13" spans="1:5" ht="51.75" customHeight="1">
      <c r="A13" s="141"/>
      <c r="B13" s="9" t="s">
        <v>193</v>
      </c>
      <c r="C13" s="17">
        <v>0.2</v>
      </c>
      <c r="D13" s="196" t="s">
        <v>331</v>
      </c>
      <c r="E13" s="196" t="s">
        <v>331</v>
      </c>
    </row>
  </sheetData>
  <sheetProtection/>
  <mergeCells count="6">
    <mergeCell ref="E7:E8"/>
    <mergeCell ref="A7:A8"/>
    <mergeCell ref="A9:A10"/>
    <mergeCell ref="A11:A13"/>
    <mergeCell ref="C7:C8"/>
    <mergeCell ref="D7:D8"/>
  </mergeCells>
  <printOptions/>
  <pageMargins left="0.7" right="0.7" top="0.75" bottom="0.75" header="0.3" footer="0.3"/>
  <pageSetup fitToHeight="1" fitToWidth="1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1" sqref="A1:D16"/>
    </sheetView>
  </sheetViews>
  <sheetFormatPr defaultColWidth="9.140625" defaultRowHeight="12.75"/>
  <cols>
    <col min="1" max="1" width="5.57421875" style="0" customWidth="1"/>
    <col min="2" max="2" width="39.7109375" style="0" customWidth="1"/>
    <col min="3" max="3" width="13.7109375" style="0" customWidth="1"/>
  </cols>
  <sheetData>
    <row r="2" spans="1:2" ht="15.75">
      <c r="A2" s="143" t="s">
        <v>189</v>
      </c>
      <c r="B2" s="143"/>
    </row>
    <row r="3" spans="1:3" ht="15.75">
      <c r="A3" s="3"/>
      <c r="C3" s="130"/>
    </row>
    <row r="4" spans="1:3" ht="15.75" customHeight="1">
      <c r="A4" s="149" t="s">
        <v>96</v>
      </c>
      <c r="B4" s="147" t="s">
        <v>192</v>
      </c>
      <c r="C4" s="139" t="s">
        <v>316</v>
      </c>
    </row>
    <row r="5" spans="1:3" ht="15.75" customHeight="1">
      <c r="A5" s="149"/>
      <c r="B5" s="148"/>
      <c r="C5" s="140"/>
    </row>
    <row r="6" spans="1:3" ht="57">
      <c r="A6" s="144">
        <v>1</v>
      </c>
      <c r="B6" s="10" t="s">
        <v>190</v>
      </c>
      <c r="C6" s="58" t="s">
        <v>226</v>
      </c>
    </row>
    <row r="7" spans="1:3" ht="25.5" customHeight="1">
      <c r="A7" s="145"/>
      <c r="B7" s="11" t="s">
        <v>191</v>
      </c>
      <c r="C7" s="16">
        <v>10</v>
      </c>
    </row>
    <row r="8" spans="1:3" ht="20.25" customHeight="1">
      <c r="A8" s="145"/>
      <c r="B8" s="13" t="s">
        <v>197</v>
      </c>
      <c r="C8" s="16">
        <v>10</v>
      </c>
    </row>
    <row r="9" spans="1:3" ht="21.75" customHeight="1">
      <c r="A9" s="145"/>
      <c r="B9" s="15" t="s">
        <v>194</v>
      </c>
      <c r="C9" s="23">
        <v>10</v>
      </c>
    </row>
    <row r="10" spans="1:3" ht="21.75" customHeight="1">
      <c r="A10" s="146"/>
      <c r="B10" s="15" t="s">
        <v>193</v>
      </c>
      <c r="C10" s="17">
        <v>0.2</v>
      </c>
    </row>
  </sheetData>
  <sheetProtection/>
  <mergeCells count="5">
    <mergeCell ref="A2:B2"/>
    <mergeCell ref="A6:A10"/>
    <mergeCell ref="C4:C5"/>
    <mergeCell ref="B4:B5"/>
    <mergeCell ref="A4:A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zoomScalePageLayoutView="0" workbookViewId="0" topLeftCell="A1">
      <selection activeCell="E12" sqref="A1:E12"/>
    </sheetView>
  </sheetViews>
  <sheetFormatPr defaultColWidth="9.140625" defaultRowHeight="12.75"/>
  <cols>
    <col min="1" max="1" width="5.421875" style="0" customWidth="1"/>
    <col min="2" max="2" width="35.57421875" style="0" customWidth="1"/>
    <col min="3" max="3" width="15.8515625" style="0" customWidth="1"/>
    <col min="4" max="5" width="16.57421875" style="0" customWidth="1"/>
  </cols>
  <sheetData>
    <row r="2" spans="1:2" ht="15.75">
      <c r="A2" s="143" t="s">
        <v>179</v>
      </c>
      <c r="B2" s="143"/>
    </row>
    <row r="3" spans="1:5" ht="15.75">
      <c r="A3" s="1"/>
      <c r="C3" s="130"/>
      <c r="D3" s="130"/>
      <c r="E3" s="130"/>
    </row>
    <row r="4" spans="1:5" ht="29.25" customHeight="1">
      <c r="A4" s="5" t="s">
        <v>96</v>
      </c>
      <c r="B4" s="20" t="s">
        <v>192</v>
      </c>
      <c r="C4" s="18" t="s">
        <v>229</v>
      </c>
      <c r="D4" s="18" t="s">
        <v>324</v>
      </c>
      <c r="E4" s="18" t="s">
        <v>320</v>
      </c>
    </row>
    <row r="5" spans="1:5" ht="78.75">
      <c r="A5" s="150">
        <v>1</v>
      </c>
      <c r="B5" s="6" t="s">
        <v>180</v>
      </c>
      <c r="C5" s="22"/>
      <c r="D5" s="22"/>
      <c r="E5" s="22"/>
    </row>
    <row r="6" spans="1:5" ht="22.5" customHeight="1">
      <c r="A6" s="150"/>
      <c r="B6" s="7" t="s">
        <v>181</v>
      </c>
      <c r="C6" s="22">
        <v>0</v>
      </c>
      <c r="D6" s="22">
        <v>0</v>
      </c>
      <c r="E6" s="22">
        <v>0</v>
      </c>
    </row>
    <row r="7" spans="1:5" ht="90.75" customHeight="1">
      <c r="A7" s="150"/>
      <c r="B7" s="7" t="s">
        <v>250</v>
      </c>
      <c r="C7" s="22" t="s">
        <v>227</v>
      </c>
      <c r="D7" s="22" t="s">
        <v>227</v>
      </c>
      <c r="E7" s="22" t="s">
        <v>227</v>
      </c>
    </row>
    <row r="8" spans="1:5" ht="20.25" customHeight="1">
      <c r="A8" s="150"/>
      <c r="B8" s="13" t="s">
        <v>196</v>
      </c>
      <c r="C8" s="22"/>
      <c r="D8" s="22"/>
      <c r="E8" s="22"/>
    </row>
    <row r="9" spans="1:5" ht="21.75" customHeight="1">
      <c r="A9" s="150"/>
      <c r="B9" s="9" t="s">
        <v>194</v>
      </c>
      <c r="C9" s="23">
        <v>0</v>
      </c>
      <c r="D9" s="23">
        <v>0</v>
      </c>
      <c r="E9" s="23">
        <v>0</v>
      </c>
    </row>
    <row r="10" spans="1:5" ht="23.25" customHeight="1">
      <c r="A10" s="150"/>
      <c r="B10" s="9" t="s">
        <v>193</v>
      </c>
      <c r="C10" s="17">
        <v>0</v>
      </c>
      <c r="D10" s="57">
        <v>0</v>
      </c>
      <c r="E10" s="57">
        <v>0</v>
      </c>
    </row>
    <row r="11" spans="4:5" ht="12.75">
      <c r="D11" s="82"/>
      <c r="E11" s="82"/>
    </row>
  </sheetData>
  <sheetProtection/>
  <mergeCells count="2">
    <mergeCell ref="A2:B2"/>
    <mergeCell ref="A5:A10"/>
  </mergeCells>
  <printOptions/>
  <pageMargins left="0.75" right="0.75" top="1" bottom="1" header="0.5" footer="0.5"/>
  <pageSetup fitToHeight="1" fitToWidth="1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A2" sqref="A2:E17"/>
    </sheetView>
  </sheetViews>
  <sheetFormatPr defaultColWidth="9.140625" defaultRowHeight="12.75"/>
  <cols>
    <col min="1" max="1" width="5.57421875" style="0" customWidth="1"/>
    <col min="2" max="2" width="43.00390625" style="0" customWidth="1"/>
    <col min="3" max="3" width="12.7109375" style="0" customWidth="1"/>
    <col min="4" max="4" width="12.28125" style="0" customWidth="1"/>
  </cols>
  <sheetData>
    <row r="2" spans="1:2" ht="15.75">
      <c r="A2" s="143" t="s">
        <v>183</v>
      </c>
      <c r="B2" s="143"/>
    </row>
    <row r="3" spans="1:3" ht="15.75">
      <c r="A3" s="1"/>
      <c r="C3" s="130"/>
    </row>
    <row r="4" spans="1:4" ht="31.5" customHeight="1">
      <c r="A4" s="19" t="s">
        <v>96</v>
      </c>
      <c r="B4" s="19" t="s">
        <v>192</v>
      </c>
      <c r="C4" s="18" t="s">
        <v>317</v>
      </c>
      <c r="D4" s="18" t="s">
        <v>325</v>
      </c>
    </row>
    <row r="5" spans="1:4" ht="23.25" customHeight="1">
      <c r="A5" s="147" t="s">
        <v>178</v>
      </c>
      <c r="B5" s="10" t="s">
        <v>199</v>
      </c>
      <c r="C5" s="22"/>
      <c r="D5" s="22"/>
    </row>
    <row r="6" spans="1:4" ht="40.5" customHeight="1">
      <c r="A6" s="151"/>
      <c r="B6" s="92" t="s">
        <v>204</v>
      </c>
      <c r="C6" s="22" t="s">
        <v>227</v>
      </c>
      <c r="D6" s="22" t="s">
        <v>227</v>
      </c>
    </row>
    <row r="7" spans="1:4" ht="40.5" customHeight="1">
      <c r="A7" s="151"/>
      <c r="B7" s="92" t="s">
        <v>205</v>
      </c>
      <c r="C7" s="22" t="s">
        <v>227</v>
      </c>
      <c r="D7" s="22" t="s">
        <v>227</v>
      </c>
    </row>
    <row r="8" spans="1:4" ht="27" customHeight="1">
      <c r="A8" s="151"/>
      <c r="B8" s="92" t="s">
        <v>206</v>
      </c>
      <c r="C8" s="22" t="s">
        <v>227</v>
      </c>
      <c r="D8" s="22" t="s">
        <v>227</v>
      </c>
    </row>
    <row r="9" spans="1:4" ht="27" customHeight="1">
      <c r="A9" s="151"/>
      <c r="B9" s="92" t="s">
        <v>207</v>
      </c>
      <c r="C9" s="22" t="s">
        <v>227</v>
      </c>
      <c r="D9" s="22" t="s">
        <v>227</v>
      </c>
    </row>
    <row r="10" spans="1:4" ht="40.5" customHeight="1">
      <c r="A10" s="151"/>
      <c r="B10" s="92" t="s">
        <v>208</v>
      </c>
      <c r="C10" s="22" t="s">
        <v>227</v>
      </c>
      <c r="D10" s="22" t="s">
        <v>227</v>
      </c>
    </row>
    <row r="11" spans="1:4" ht="13.5">
      <c r="A11" s="151"/>
      <c r="B11" s="92" t="s">
        <v>209</v>
      </c>
      <c r="C11" s="22" t="s">
        <v>227</v>
      </c>
      <c r="D11" s="22" t="s">
        <v>227</v>
      </c>
    </row>
    <row r="12" spans="1:4" ht="40.5" customHeight="1">
      <c r="A12" s="151"/>
      <c r="B12" s="92" t="s">
        <v>210</v>
      </c>
      <c r="C12" s="60" t="s">
        <v>227</v>
      </c>
      <c r="D12" s="22" t="s">
        <v>227</v>
      </c>
    </row>
    <row r="13" spans="1:4" ht="40.5" customHeight="1">
      <c r="A13" s="151"/>
      <c r="B13" s="93" t="s">
        <v>184</v>
      </c>
      <c r="C13" s="22" t="s">
        <v>227</v>
      </c>
      <c r="D13" s="22" t="s">
        <v>227</v>
      </c>
    </row>
    <row r="14" spans="1:4" ht="41.25" customHeight="1">
      <c r="A14" s="151"/>
      <c r="B14" s="94" t="s">
        <v>185</v>
      </c>
      <c r="C14" s="22" t="s">
        <v>227</v>
      </c>
      <c r="D14" s="22" t="s">
        <v>227</v>
      </c>
    </row>
    <row r="15" spans="1:4" ht="20.25" customHeight="1">
      <c r="A15" s="151"/>
      <c r="B15" s="44" t="s">
        <v>198</v>
      </c>
      <c r="C15" s="22">
        <v>8</v>
      </c>
      <c r="D15" s="22">
        <v>8</v>
      </c>
    </row>
    <row r="16" spans="1:4" ht="19.5" customHeight="1">
      <c r="A16" s="151"/>
      <c r="B16" s="45" t="s">
        <v>194</v>
      </c>
      <c r="C16" s="23">
        <v>8</v>
      </c>
      <c r="D16" s="23">
        <v>8</v>
      </c>
    </row>
    <row r="17" spans="1:4" ht="21" customHeight="1">
      <c r="A17" s="148"/>
      <c r="B17" s="45" t="s">
        <v>193</v>
      </c>
      <c r="C17" s="17">
        <v>0.2</v>
      </c>
      <c r="D17" s="17">
        <v>0.2</v>
      </c>
    </row>
  </sheetData>
  <sheetProtection/>
  <mergeCells count="2">
    <mergeCell ref="A2:B2"/>
    <mergeCell ref="A5:A1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zoomScalePageLayoutView="0" workbookViewId="0" topLeftCell="A29">
      <selection activeCell="A1" sqref="A1:E44"/>
    </sheetView>
  </sheetViews>
  <sheetFormatPr defaultColWidth="9.140625" defaultRowHeight="12.75"/>
  <cols>
    <col min="1" max="1" width="29.28125" style="0" customWidth="1"/>
    <col min="2" max="2" width="16.7109375" style="0" customWidth="1"/>
    <col min="3" max="3" width="11.57421875" style="0" customWidth="1"/>
    <col min="4" max="4" width="14.00390625" style="0" customWidth="1"/>
    <col min="5" max="5" width="12.57421875" style="0" customWidth="1"/>
  </cols>
  <sheetData>
    <row r="2" ht="15.75">
      <c r="A2" s="1" t="s">
        <v>308</v>
      </c>
    </row>
    <row r="3" spans="1:5" ht="48" customHeight="1">
      <c r="A3" s="155" t="s">
        <v>211</v>
      </c>
      <c r="B3" s="155"/>
      <c r="C3" s="155"/>
      <c r="D3" s="155"/>
      <c r="E3" s="155"/>
    </row>
    <row r="4" spans="1:5" ht="18.75">
      <c r="A4" s="4"/>
      <c r="E4" s="130"/>
    </row>
    <row r="5" spans="1:5" ht="12.75">
      <c r="A5" s="154" t="s">
        <v>310</v>
      </c>
      <c r="B5" s="154" t="s">
        <v>311</v>
      </c>
      <c r="C5" s="154" t="s">
        <v>312</v>
      </c>
      <c r="D5" s="154" t="s">
        <v>313</v>
      </c>
      <c r="E5" s="142" t="s">
        <v>161</v>
      </c>
    </row>
    <row r="6" spans="1:5" ht="12.75">
      <c r="A6" s="154"/>
      <c r="B6" s="154"/>
      <c r="C6" s="154"/>
      <c r="D6" s="154"/>
      <c r="E6" s="142"/>
    </row>
    <row r="7" spans="1:5" ht="15">
      <c r="A7" s="152" t="s">
        <v>275</v>
      </c>
      <c r="B7" s="43" t="s">
        <v>186</v>
      </c>
      <c r="C7" s="138"/>
      <c r="D7" s="138" t="s">
        <v>6</v>
      </c>
      <c r="E7" s="80" t="s">
        <v>227</v>
      </c>
    </row>
    <row r="8" spans="1:5" ht="18" customHeight="1">
      <c r="A8" s="152"/>
      <c r="B8" s="37" t="s">
        <v>276</v>
      </c>
      <c r="C8" s="138"/>
      <c r="D8" s="138"/>
      <c r="E8" s="80"/>
    </row>
    <row r="9" spans="1:5" ht="18.75" customHeight="1">
      <c r="A9" s="38" t="s">
        <v>277</v>
      </c>
      <c r="B9" s="37" t="s">
        <v>278</v>
      </c>
      <c r="C9" s="37"/>
      <c r="D9" s="37" t="s">
        <v>6</v>
      </c>
      <c r="E9" s="80" t="s">
        <v>227</v>
      </c>
    </row>
    <row r="10" spans="1:5" ht="20.25" customHeight="1">
      <c r="A10" s="153" t="s">
        <v>279</v>
      </c>
      <c r="B10" s="138" t="s">
        <v>272</v>
      </c>
      <c r="C10" s="138"/>
      <c r="D10" s="138" t="s">
        <v>6</v>
      </c>
      <c r="E10" s="80" t="s">
        <v>227</v>
      </c>
    </row>
    <row r="11" spans="1:5" ht="19.5" customHeight="1">
      <c r="A11" s="153"/>
      <c r="B11" s="138"/>
      <c r="C11" s="138"/>
      <c r="D11" s="138"/>
      <c r="E11" s="80"/>
    </row>
    <row r="12" spans="1:5" ht="14.25" customHeight="1">
      <c r="A12" s="153" t="s">
        <v>280</v>
      </c>
      <c r="B12" s="138" t="s">
        <v>281</v>
      </c>
      <c r="C12" s="138"/>
      <c r="D12" s="138" t="s">
        <v>6</v>
      </c>
      <c r="E12" s="80" t="s">
        <v>227</v>
      </c>
    </row>
    <row r="13" spans="1:5" ht="22.5" customHeight="1">
      <c r="A13" s="153"/>
      <c r="B13" s="138"/>
      <c r="C13" s="138"/>
      <c r="D13" s="138"/>
      <c r="E13" s="80"/>
    </row>
    <row r="14" spans="1:5" ht="46.5" customHeight="1">
      <c r="A14" s="40" t="s">
        <v>101</v>
      </c>
      <c r="B14" s="37"/>
      <c r="C14" s="37"/>
      <c r="D14" s="37" t="s">
        <v>6</v>
      </c>
      <c r="E14" s="80" t="s">
        <v>227</v>
      </c>
    </row>
    <row r="15" spans="1:5" ht="45" customHeight="1">
      <c r="A15" s="43" t="s">
        <v>282</v>
      </c>
      <c r="B15" s="37" t="s">
        <v>283</v>
      </c>
      <c r="C15" s="37"/>
      <c r="D15" s="37" t="s">
        <v>6</v>
      </c>
      <c r="E15" s="80" t="s">
        <v>227</v>
      </c>
    </row>
    <row r="16" spans="1:5" ht="43.5" customHeight="1">
      <c r="A16" s="43" t="s">
        <v>284</v>
      </c>
      <c r="B16" s="37" t="s">
        <v>285</v>
      </c>
      <c r="C16" s="37"/>
      <c r="D16" s="37" t="s">
        <v>6</v>
      </c>
      <c r="E16" s="80" t="s">
        <v>227</v>
      </c>
    </row>
    <row r="17" spans="1:5" ht="52.5" customHeight="1">
      <c r="A17" s="40" t="s">
        <v>286</v>
      </c>
      <c r="B17" s="37"/>
      <c r="C17" s="37"/>
      <c r="D17" s="37" t="s">
        <v>6</v>
      </c>
      <c r="E17" s="80" t="s">
        <v>227</v>
      </c>
    </row>
    <row r="18" spans="1:5" ht="48.75" customHeight="1">
      <c r="A18" s="40" t="s">
        <v>287</v>
      </c>
      <c r="B18" s="37" t="s">
        <v>102</v>
      </c>
      <c r="C18" s="37"/>
      <c r="D18" s="37" t="s">
        <v>103</v>
      </c>
      <c r="E18" s="80" t="s">
        <v>227</v>
      </c>
    </row>
    <row r="19" spans="1:5" ht="46.5" customHeight="1">
      <c r="A19" s="40" t="s">
        <v>288</v>
      </c>
      <c r="B19" s="37"/>
      <c r="C19" s="37"/>
      <c r="D19" s="37" t="s">
        <v>6</v>
      </c>
      <c r="E19" s="80" t="s">
        <v>227</v>
      </c>
    </row>
    <row r="20" spans="1:5" ht="38.25" customHeight="1">
      <c r="A20" s="40" t="s">
        <v>104</v>
      </c>
      <c r="B20" s="37" t="s">
        <v>289</v>
      </c>
      <c r="C20" s="37"/>
      <c r="D20" s="37" t="s">
        <v>6</v>
      </c>
      <c r="E20" s="80" t="s">
        <v>227</v>
      </c>
    </row>
    <row r="21" spans="1:5" ht="45">
      <c r="A21" s="40" t="s">
        <v>105</v>
      </c>
      <c r="B21" s="37" t="s">
        <v>309</v>
      </c>
      <c r="C21" s="37"/>
      <c r="D21" s="37" t="s">
        <v>6</v>
      </c>
      <c r="E21" s="80" t="s">
        <v>227</v>
      </c>
    </row>
    <row r="22" spans="1:5" ht="30">
      <c r="A22" s="40" t="s">
        <v>290</v>
      </c>
      <c r="B22" s="37" t="s">
        <v>291</v>
      </c>
      <c r="C22" s="37"/>
      <c r="D22" s="37" t="s">
        <v>6</v>
      </c>
      <c r="E22" s="80" t="s">
        <v>227</v>
      </c>
    </row>
    <row r="23" spans="1:5" ht="15">
      <c r="A23" s="40" t="s">
        <v>106</v>
      </c>
      <c r="B23" s="37" t="s">
        <v>292</v>
      </c>
      <c r="C23" s="37"/>
      <c r="D23" s="37" t="s">
        <v>103</v>
      </c>
      <c r="E23" s="80" t="s">
        <v>227</v>
      </c>
    </row>
    <row r="24" spans="1:5" ht="60.75" customHeight="1">
      <c r="A24" s="153" t="s">
        <v>107</v>
      </c>
      <c r="B24" s="37" t="s">
        <v>274</v>
      </c>
      <c r="C24" s="138"/>
      <c r="D24" s="138" t="s">
        <v>6</v>
      </c>
      <c r="E24" s="80" t="s">
        <v>227</v>
      </c>
    </row>
    <row r="25" spans="1:5" ht="15" customHeight="1">
      <c r="A25" s="153"/>
      <c r="B25" s="37" t="s">
        <v>108</v>
      </c>
      <c r="C25" s="138"/>
      <c r="D25" s="138"/>
      <c r="E25" s="80"/>
    </row>
    <row r="26" spans="1:5" ht="31.5" customHeight="1">
      <c r="A26" s="40" t="s">
        <v>109</v>
      </c>
      <c r="B26" s="37" t="s">
        <v>293</v>
      </c>
      <c r="C26" s="37"/>
      <c r="D26" s="37" t="s">
        <v>6</v>
      </c>
      <c r="E26" s="80" t="s">
        <v>227</v>
      </c>
    </row>
    <row r="27" spans="1:5" ht="60">
      <c r="A27" s="40" t="s">
        <v>251</v>
      </c>
      <c r="B27" s="37" t="s">
        <v>110</v>
      </c>
      <c r="C27" s="37">
        <v>1</v>
      </c>
      <c r="D27" s="37"/>
      <c r="E27" s="80">
        <v>1</v>
      </c>
    </row>
    <row r="28" spans="1:5" ht="29.25" customHeight="1">
      <c r="A28" s="153" t="s">
        <v>294</v>
      </c>
      <c r="B28" s="38"/>
      <c r="C28" s="138" t="s">
        <v>188</v>
      </c>
      <c r="D28" s="138"/>
      <c r="E28" s="80">
        <v>0</v>
      </c>
    </row>
    <row r="29" spans="1:5" ht="15">
      <c r="A29" s="153"/>
      <c r="B29" s="37" t="s">
        <v>187</v>
      </c>
      <c r="C29" s="138"/>
      <c r="D29" s="138"/>
      <c r="E29" s="80"/>
    </row>
    <row r="30" spans="1:5" ht="60">
      <c r="A30" s="43" t="s">
        <v>295</v>
      </c>
      <c r="B30" s="38" t="s">
        <v>110</v>
      </c>
      <c r="C30" s="37">
        <v>1</v>
      </c>
      <c r="D30" s="37"/>
      <c r="E30" s="80">
        <v>1</v>
      </c>
    </row>
    <row r="31" spans="1:5" ht="15" customHeight="1">
      <c r="A31" s="152" t="s">
        <v>296</v>
      </c>
      <c r="B31" s="37" t="s">
        <v>297</v>
      </c>
      <c r="C31" s="37">
        <v>4</v>
      </c>
      <c r="D31" s="138"/>
      <c r="E31" s="80">
        <v>4</v>
      </c>
    </row>
    <row r="32" spans="1:5" ht="15">
      <c r="A32" s="152"/>
      <c r="B32" s="37" t="s">
        <v>298</v>
      </c>
      <c r="C32" s="37">
        <v>2</v>
      </c>
      <c r="D32" s="138"/>
      <c r="E32" s="80"/>
    </row>
    <row r="33" spans="1:5" ht="15">
      <c r="A33" s="152"/>
      <c r="B33" s="37" t="s">
        <v>299</v>
      </c>
      <c r="C33" s="37">
        <v>1</v>
      </c>
      <c r="D33" s="138"/>
      <c r="E33" s="80"/>
    </row>
    <row r="34" spans="1:5" ht="15" customHeight="1">
      <c r="A34" s="152" t="s">
        <v>300</v>
      </c>
      <c r="B34" s="37" t="s">
        <v>301</v>
      </c>
      <c r="C34" s="37">
        <v>1</v>
      </c>
      <c r="D34" s="138"/>
      <c r="E34" s="80"/>
    </row>
    <row r="35" spans="1:5" ht="15">
      <c r="A35" s="152"/>
      <c r="B35" s="37" t="s">
        <v>302</v>
      </c>
      <c r="C35" s="37">
        <v>2</v>
      </c>
      <c r="D35" s="138"/>
      <c r="E35" s="80"/>
    </row>
    <row r="36" spans="1:5" ht="22.5" customHeight="1">
      <c r="A36" s="152"/>
      <c r="B36" s="37" t="s">
        <v>303</v>
      </c>
      <c r="C36" s="37">
        <v>4</v>
      </c>
      <c r="D36" s="138"/>
      <c r="E36" s="80">
        <v>4</v>
      </c>
    </row>
    <row r="37" spans="1:5" ht="15" customHeight="1">
      <c r="A37" s="152" t="s">
        <v>304</v>
      </c>
      <c r="B37" s="37" t="s">
        <v>305</v>
      </c>
      <c r="C37" s="37">
        <v>1</v>
      </c>
      <c r="D37" s="138"/>
      <c r="E37" s="80">
        <v>1</v>
      </c>
    </row>
    <row r="38" spans="1:5" ht="27" customHeight="1">
      <c r="A38" s="152"/>
      <c r="B38" s="37" t="s">
        <v>306</v>
      </c>
      <c r="C38" s="37">
        <v>0</v>
      </c>
      <c r="D38" s="138"/>
      <c r="E38" s="80"/>
    </row>
    <row r="39" spans="1:5" ht="50.25" customHeight="1">
      <c r="A39" s="43" t="s">
        <v>307</v>
      </c>
      <c r="B39" s="37" t="s">
        <v>187</v>
      </c>
      <c r="C39" s="37" t="s">
        <v>188</v>
      </c>
      <c r="D39" s="37"/>
      <c r="E39" s="80">
        <v>5</v>
      </c>
    </row>
    <row r="40" spans="1:5" ht="18.75">
      <c r="A40" s="34" t="s">
        <v>195</v>
      </c>
      <c r="B40" s="95"/>
      <c r="C40" s="34">
        <v>21</v>
      </c>
      <c r="D40" s="95"/>
      <c r="E40" s="22"/>
    </row>
    <row r="41" spans="1:5" ht="15.75" customHeight="1">
      <c r="A41" s="15" t="s">
        <v>194</v>
      </c>
      <c r="B41" s="8"/>
      <c r="C41" s="8"/>
      <c r="D41" s="8"/>
      <c r="E41" s="23">
        <f>SUM(E7:E39)</f>
        <v>16</v>
      </c>
    </row>
    <row r="42" spans="1:5" ht="18.75" customHeight="1">
      <c r="A42" s="15" t="s">
        <v>193</v>
      </c>
      <c r="B42" s="8"/>
      <c r="C42" s="8"/>
      <c r="D42" s="8"/>
      <c r="E42" s="17">
        <f>E41/C40*0.2</f>
        <v>0.1523809523809524</v>
      </c>
    </row>
  </sheetData>
  <sheetProtection/>
  <mergeCells count="29">
    <mergeCell ref="D5:D6"/>
    <mergeCell ref="A31:A33"/>
    <mergeCell ref="D31:D33"/>
    <mergeCell ref="A3:E3"/>
    <mergeCell ref="E5:E6"/>
    <mergeCell ref="A5:A6"/>
    <mergeCell ref="B5:B6"/>
    <mergeCell ref="C5:C6"/>
    <mergeCell ref="A7:A8"/>
    <mergeCell ref="C7:C8"/>
    <mergeCell ref="A12:A13"/>
    <mergeCell ref="B12:B13"/>
    <mergeCell ref="C12:C13"/>
    <mergeCell ref="D12:D13"/>
    <mergeCell ref="D7:D8"/>
    <mergeCell ref="A10:A11"/>
    <mergeCell ref="B10:B11"/>
    <mergeCell ref="C10:C11"/>
    <mergeCell ref="D10:D11"/>
    <mergeCell ref="A34:A36"/>
    <mergeCell ref="D34:D36"/>
    <mergeCell ref="A37:A38"/>
    <mergeCell ref="D37:D38"/>
    <mergeCell ref="A24:A25"/>
    <mergeCell ref="C24:C25"/>
    <mergeCell ref="D24:D25"/>
    <mergeCell ref="A28:A29"/>
    <mergeCell ref="C28:C29"/>
    <mergeCell ref="D28:D29"/>
  </mergeCells>
  <printOptions/>
  <pageMargins left="0.75" right="0.75" top="1" bottom="1" header="0.5" footer="0.5"/>
  <pageSetup fitToHeight="1" fitToWidth="1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zoomScalePageLayoutView="0" workbookViewId="0" topLeftCell="A4">
      <selection activeCell="F40" sqref="A5:F40"/>
    </sheetView>
  </sheetViews>
  <sheetFormatPr defaultColWidth="9.140625" defaultRowHeight="12.75"/>
  <cols>
    <col min="1" max="1" width="7.8515625" style="0" customWidth="1"/>
    <col min="2" max="2" width="31.00390625" style="0" customWidth="1"/>
    <col min="4" max="4" width="16.421875" style="30" customWidth="1"/>
    <col min="5" max="5" width="19.00390625" style="30" customWidth="1"/>
    <col min="6" max="6" width="16.7109375" style="0" customWidth="1"/>
  </cols>
  <sheetData>
    <row r="2" ht="15.75">
      <c r="A2" s="1" t="s">
        <v>111</v>
      </c>
    </row>
    <row r="3" ht="15.75">
      <c r="A3" s="1" t="s">
        <v>252</v>
      </c>
    </row>
    <row r="4" spans="1:6" ht="16.5">
      <c r="A4" s="2"/>
      <c r="E4" s="131"/>
      <c r="F4" s="130"/>
    </row>
    <row r="5" spans="1:6" ht="37.5" customHeight="1">
      <c r="A5" s="66" t="s">
        <v>112</v>
      </c>
      <c r="B5" s="67" t="s">
        <v>113</v>
      </c>
      <c r="C5" s="67" t="s">
        <v>114</v>
      </c>
      <c r="D5" s="100" t="s">
        <v>312</v>
      </c>
      <c r="E5" s="128" t="s">
        <v>161</v>
      </c>
      <c r="F5" s="128" t="s">
        <v>162</v>
      </c>
    </row>
    <row r="6" spans="1:6" ht="14.25" customHeight="1">
      <c r="A6" s="156" t="s">
        <v>115</v>
      </c>
      <c r="B6" s="156"/>
      <c r="C6" s="156"/>
      <c r="D6" s="96"/>
      <c r="E6" s="22"/>
      <c r="F6" s="22"/>
    </row>
    <row r="7" spans="1:6" ht="30" customHeight="1">
      <c r="A7" s="46">
        <v>1</v>
      </c>
      <c r="B7" s="38" t="s">
        <v>116</v>
      </c>
      <c r="C7" s="37" t="s">
        <v>5</v>
      </c>
      <c r="D7" s="37" t="s">
        <v>6</v>
      </c>
      <c r="E7" s="58" t="s">
        <v>227</v>
      </c>
      <c r="F7" s="22" t="s">
        <v>227</v>
      </c>
    </row>
    <row r="8" spans="1:6" ht="15" customHeight="1">
      <c r="A8" s="46">
        <v>2</v>
      </c>
      <c r="B8" s="38" t="s">
        <v>117</v>
      </c>
      <c r="C8" s="46" t="s">
        <v>118</v>
      </c>
      <c r="D8" s="37" t="s">
        <v>6</v>
      </c>
      <c r="E8" s="58" t="s">
        <v>227</v>
      </c>
      <c r="F8" s="22" t="s">
        <v>227</v>
      </c>
    </row>
    <row r="9" spans="1:6" ht="30" customHeight="1">
      <c r="A9" s="46">
        <v>3</v>
      </c>
      <c r="B9" s="38" t="s">
        <v>212</v>
      </c>
      <c r="C9" s="46" t="s">
        <v>118</v>
      </c>
      <c r="D9" s="37" t="s">
        <v>6</v>
      </c>
      <c r="E9" s="58" t="s">
        <v>227</v>
      </c>
      <c r="F9" s="22" t="s">
        <v>227</v>
      </c>
    </row>
    <row r="10" spans="1:6" ht="30" customHeight="1">
      <c r="A10" s="46">
        <v>4</v>
      </c>
      <c r="B10" s="38" t="s">
        <v>119</v>
      </c>
      <c r="C10" s="46" t="s">
        <v>118</v>
      </c>
      <c r="D10" s="37" t="s">
        <v>120</v>
      </c>
      <c r="E10" s="58" t="s">
        <v>227</v>
      </c>
      <c r="F10" s="22" t="s">
        <v>227</v>
      </c>
    </row>
    <row r="11" spans="1:6" ht="30" customHeight="1">
      <c r="A11" s="46">
        <v>5</v>
      </c>
      <c r="B11" s="38" t="s">
        <v>121</v>
      </c>
      <c r="C11" s="46" t="s">
        <v>118</v>
      </c>
      <c r="D11" s="37" t="s">
        <v>120</v>
      </c>
      <c r="E11" s="58" t="s">
        <v>227</v>
      </c>
      <c r="F11" s="22" t="s">
        <v>227</v>
      </c>
    </row>
    <row r="12" spans="1:6" ht="30" customHeight="1">
      <c r="A12" s="46">
        <v>6</v>
      </c>
      <c r="B12" s="38" t="s">
        <v>122</v>
      </c>
      <c r="C12" s="46" t="s">
        <v>118</v>
      </c>
      <c r="D12" s="37" t="s">
        <v>120</v>
      </c>
      <c r="E12" s="58" t="s">
        <v>227</v>
      </c>
      <c r="F12" s="22" t="s">
        <v>227</v>
      </c>
    </row>
    <row r="13" spans="1:6" ht="45" customHeight="1">
      <c r="A13" s="46">
        <v>7</v>
      </c>
      <c r="B13" s="38" t="s">
        <v>123</v>
      </c>
      <c r="C13" s="46" t="s">
        <v>118</v>
      </c>
      <c r="D13" s="37" t="s">
        <v>120</v>
      </c>
      <c r="E13" s="58" t="s">
        <v>227</v>
      </c>
      <c r="F13" s="22" t="s">
        <v>227</v>
      </c>
    </row>
    <row r="14" spans="1:6" ht="30" customHeight="1">
      <c r="A14" s="46">
        <v>8</v>
      </c>
      <c r="B14" s="38" t="s">
        <v>253</v>
      </c>
      <c r="C14" s="46" t="s">
        <v>118</v>
      </c>
      <c r="D14" s="37" t="s">
        <v>120</v>
      </c>
      <c r="E14" s="58" t="s">
        <v>227</v>
      </c>
      <c r="F14" s="22" t="s">
        <v>227</v>
      </c>
    </row>
    <row r="15" spans="1:6" ht="15" customHeight="1">
      <c r="A15" s="46">
        <v>9</v>
      </c>
      <c r="B15" s="38" t="s">
        <v>125</v>
      </c>
      <c r="C15" s="46" t="s">
        <v>5</v>
      </c>
      <c r="D15" s="37" t="s">
        <v>6</v>
      </c>
      <c r="E15" s="58" t="s">
        <v>227</v>
      </c>
      <c r="F15" s="22" t="s">
        <v>227</v>
      </c>
    </row>
    <row r="16" spans="1:6" ht="24" customHeight="1">
      <c r="A16" s="46">
        <v>10</v>
      </c>
      <c r="B16" s="38" t="s">
        <v>126</v>
      </c>
      <c r="C16" s="46" t="s">
        <v>5</v>
      </c>
      <c r="D16" s="37" t="s">
        <v>6</v>
      </c>
      <c r="E16" s="58" t="s">
        <v>227</v>
      </c>
      <c r="F16" s="22" t="s">
        <v>227</v>
      </c>
    </row>
    <row r="17" spans="1:6" ht="45" customHeight="1">
      <c r="A17" s="46">
        <v>11</v>
      </c>
      <c r="B17" s="38" t="s">
        <v>127</v>
      </c>
      <c r="C17" s="46" t="s">
        <v>5</v>
      </c>
      <c r="D17" s="37" t="s">
        <v>6</v>
      </c>
      <c r="E17" s="58" t="s">
        <v>227</v>
      </c>
      <c r="F17" s="22" t="s">
        <v>227</v>
      </c>
    </row>
    <row r="18" spans="1:6" ht="81" customHeight="1">
      <c r="A18" s="46">
        <v>12</v>
      </c>
      <c r="B18" s="38" t="s">
        <v>128</v>
      </c>
      <c r="C18" s="46" t="s">
        <v>5</v>
      </c>
      <c r="D18" s="37" t="s">
        <v>6</v>
      </c>
      <c r="E18" s="58" t="s">
        <v>227</v>
      </c>
      <c r="F18" s="22" t="s">
        <v>227</v>
      </c>
    </row>
    <row r="19" spans="1:6" ht="45" customHeight="1">
      <c r="A19" s="46">
        <v>13</v>
      </c>
      <c r="B19" s="38" t="s">
        <v>129</v>
      </c>
      <c r="C19" s="46" t="s">
        <v>5</v>
      </c>
      <c r="D19" s="37" t="s">
        <v>6</v>
      </c>
      <c r="E19" s="58" t="s">
        <v>227</v>
      </c>
      <c r="F19" s="22" t="s">
        <v>227</v>
      </c>
    </row>
    <row r="20" spans="1:6" ht="75" customHeight="1">
      <c r="A20" s="46">
        <v>14</v>
      </c>
      <c r="B20" s="38" t="s">
        <v>130</v>
      </c>
      <c r="C20" s="46" t="s">
        <v>5</v>
      </c>
      <c r="D20" s="37" t="s">
        <v>6</v>
      </c>
      <c r="E20" s="58" t="s">
        <v>227</v>
      </c>
      <c r="F20" s="22" t="s">
        <v>227</v>
      </c>
    </row>
    <row r="21" spans="1:6" ht="30" customHeight="1">
      <c r="A21" s="46">
        <v>15</v>
      </c>
      <c r="B21" s="38" t="s">
        <v>131</v>
      </c>
      <c r="C21" s="46" t="s">
        <v>5</v>
      </c>
      <c r="D21" s="37" t="s">
        <v>6</v>
      </c>
      <c r="E21" s="58" t="s">
        <v>227</v>
      </c>
      <c r="F21" s="22" t="s">
        <v>227</v>
      </c>
    </row>
    <row r="22" spans="1:6" ht="15" customHeight="1">
      <c r="A22" s="46">
        <v>16</v>
      </c>
      <c r="B22" s="38" t="s">
        <v>132</v>
      </c>
      <c r="C22" s="46" t="s">
        <v>5</v>
      </c>
      <c r="D22" s="37" t="s">
        <v>6</v>
      </c>
      <c r="E22" s="58" t="s">
        <v>227</v>
      </c>
      <c r="F22" s="22" t="s">
        <v>227</v>
      </c>
    </row>
    <row r="23" spans="1:6" ht="15" customHeight="1">
      <c r="A23" s="157" t="s">
        <v>133</v>
      </c>
      <c r="B23" s="157"/>
      <c r="C23" s="157"/>
      <c r="D23" s="97"/>
      <c r="E23" s="58"/>
      <c r="F23" s="22"/>
    </row>
    <row r="24" spans="1:6" ht="60.75" customHeight="1">
      <c r="A24" s="46">
        <v>17</v>
      </c>
      <c r="B24" s="38" t="s">
        <v>134</v>
      </c>
      <c r="C24" s="46" t="s">
        <v>5</v>
      </c>
      <c r="D24" s="37" t="s">
        <v>47</v>
      </c>
      <c r="E24" s="58">
        <v>10</v>
      </c>
      <c r="F24" s="22">
        <v>10</v>
      </c>
    </row>
    <row r="25" spans="1:6" ht="30" customHeight="1">
      <c r="A25" s="46">
        <v>18</v>
      </c>
      <c r="B25" s="38" t="s">
        <v>135</v>
      </c>
      <c r="C25" s="46" t="s">
        <v>118</v>
      </c>
      <c r="D25" s="37" t="s">
        <v>84</v>
      </c>
      <c r="E25" s="58">
        <v>2</v>
      </c>
      <c r="F25" s="22">
        <v>2</v>
      </c>
    </row>
    <row r="26" spans="1:6" ht="30" customHeight="1">
      <c r="A26" s="46">
        <v>19</v>
      </c>
      <c r="B26" s="38" t="s">
        <v>136</v>
      </c>
      <c r="C26" s="46" t="s">
        <v>118</v>
      </c>
      <c r="D26" s="37" t="s">
        <v>84</v>
      </c>
      <c r="E26" s="58">
        <v>2</v>
      </c>
      <c r="F26" s="22">
        <v>2</v>
      </c>
    </row>
    <row r="27" spans="1:6" ht="39.75" customHeight="1">
      <c r="A27" s="46">
        <v>20</v>
      </c>
      <c r="B27" s="38" t="s">
        <v>137</v>
      </c>
      <c r="C27" s="46" t="s">
        <v>118</v>
      </c>
      <c r="D27" s="37" t="s">
        <v>84</v>
      </c>
      <c r="E27" s="58">
        <v>2</v>
      </c>
      <c r="F27" s="22">
        <v>2</v>
      </c>
    </row>
    <row r="28" spans="1:6" ht="65.25" customHeight="1">
      <c r="A28" s="46">
        <v>21</v>
      </c>
      <c r="B28" s="38" t="s">
        <v>138</v>
      </c>
      <c r="C28" s="46" t="s">
        <v>118</v>
      </c>
      <c r="D28" s="37" t="s">
        <v>47</v>
      </c>
      <c r="E28" s="58">
        <v>0</v>
      </c>
      <c r="F28" s="22">
        <v>10</v>
      </c>
    </row>
    <row r="29" spans="1:6" ht="30" customHeight="1">
      <c r="A29" s="46">
        <v>22</v>
      </c>
      <c r="B29" s="38" t="s">
        <v>139</v>
      </c>
      <c r="C29" s="46" t="s">
        <v>118</v>
      </c>
      <c r="D29" s="37" t="s">
        <v>140</v>
      </c>
      <c r="E29" s="58">
        <v>0</v>
      </c>
      <c r="F29" s="22">
        <v>1</v>
      </c>
    </row>
    <row r="30" spans="1:6" ht="15" customHeight="1">
      <c r="A30" s="159">
        <v>23</v>
      </c>
      <c r="B30" s="38" t="s">
        <v>141</v>
      </c>
      <c r="C30" s="159" t="s">
        <v>118</v>
      </c>
      <c r="D30" s="138" t="s">
        <v>144</v>
      </c>
      <c r="E30" s="58">
        <v>2</v>
      </c>
      <c r="F30" s="22">
        <v>2</v>
      </c>
    </row>
    <row r="31" spans="1:6" ht="15" customHeight="1">
      <c r="A31" s="159"/>
      <c r="B31" s="38" t="s">
        <v>142</v>
      </c>
      <c r="C31" s="159"/>
      <c r="D31" s="138"/>
      <c r="E31" s="58"/>
      <c r="F31" s="22"/>
    </row>
    <row r="32" spans="1:6" ht="15" customHeight="1">
      <c r="A32" s="159"/>
      <c r="B32" s="38" t="s">
        <v>143</v>
      </c>
      <c r="C32" s="159"/>
      <c r="D32" s="138"/>
      <c r="E32" s="58"/>
      <c r="F32" s="22"/>
    </row>
    <row r="33" spans="1:6" ht="35.25" customHeight="1">
      <c r="A33" s="46">
        <v>24</v>
      </c>
      <c r="B33" s="38" t="s">
        <v>145</v>
      </c>
      <c r="C33" s="46" t="s">
        <v>118</v>
      </c>
      <c r="D33" s="37" t="s">
        <v>146</v>
      </c>
      <c r="E33" s="58">
        <v>2</v>
      </c>
      <c r="F33" s="22">
        <v>2</v>
      </c>
    </row>
    <row r="34" spans="1:6" ht="70.5" customHeight="1">
      <c r="A34" s="46">
        <v>25</v>
      </c>
      <c r="B34" s="38" t="s">
        <v>147</v>
      </c>
      <c r="C34" s="46" t="s">
        <v>118</v>
      </c>
      <c r="D34" s="37" t="s">
        <v>24</v>
      </c>
      <c r="E34" s="58">
        <v>0</v>
      </c>
      <c r="F34" s="22">
        <v>0</v>
      </c>
    </row>
    <row r="35" spans="1:6" ht="15" customHeight="1">
      <c r="A35" s="159">
        <v>26</v>
      </c>
      <c r="B35" s="158" t="s">
        <v>148</v>
      </c>
      <c r="C35" s="46" t="s">
        <v>93</v>
      </c>
      <c r="D35" s="138" t="s">
        <v>24</v>
      </c>
      <c r="E35" s="58">
        <v>10</v>
      </c>
      <c r="F35" s="22">
        <v>10</v>
      </c>
    </row>
    <row r="36" spans="1:6" ht="42.75" customHeight="1">
      <c r="A36" s="159"/>
      <c r="B36" s="158"/>
      <c r="C36" s="46" t="s">
        <v>94</v>
      </c>
      <c r="D36" s="138"/>
      <c r="E36" s="58"/>
      <c r="F36" s="22"/>
    </row>
    <row r="37" spans="1:6" ht="24.75" customHeight="1">
      <c r="A37" s="98"/>
      <c r="B37" s="34" t="s">
        <v>195</v>
      </c>
      <c r="C37" s="98"/>
      <c r="D37" s="99" t="s">
        <v>246</v>
      </c>
      <c r="E37" s="58"/>
      <c r="F37" s="22"/>
    </row>
    <row r="38" spans="1:6" ht="24.75" customHeight="1">
      <c r="A38" s="65"/>
      <c r="B38" s="15" t="s">
        <v>194</v>
      </c>
      <c r="C38" s="65"/>
      <c r="D38" s="66"/>
      <c r="E38" s="23">
        <f>SUM(E6:E36)</f>
        <v>30</v>
      </c>
      <c r="F38" s="23">
        <f>SUM(F6:F36)</f>
        <v>41</v>
      </c>
    </row>
    <row r="39" spans="1:6" ht="19.5" customHeight="1">
      <c r="A39" s="8"/>
      <c r="B39" s="15" t="s">
        <v>193</v>
      </c>
      <c r="C39" s="8"/>
      <c r="D39" s="17"/>
      <c r="E39" s="17">
        <f>E38/53*0.2</f>
        <v>0.11320754716981132</v>
      </c>
      <c r="F39" s="17">
        <f>F38/53*0.2</f>
        <v>0.1547169811320755</v>
      </c>
    </row>
  </sheetData>
  <sheetProtection/>
  <mergeCells count="8">
    <mergeCell ref="D30:D32"/>
    <mergeCell ref="D35:D36"/>
    <mergeCell ref="A6:C6"/>
    <mergeCell ref="A23:C23"/>
    <mergeCell ref="B35:B36"/>
    <mergeCell ref="A30:A32"/>
    <mergeCell ref="C30:C32"/>
    <mergeCell ref="A35:A36"/>
  </mergeCells>
  <printOptions/>
  <pageMargins left="0.75" right="0.75" top="1" bottom="1" header="0.5" footer="0.5"/>
  <pageSetup fitToHeight="1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PageLayoutView="0" workbookViewId="0" topLeftCell="A4">
      <selection activeCell="F52" sqref="A5:F52"/>
    </sheetView>
  </sheetViews>
  <sheetFormatPr defaultColWidth="9.140625" defaultRowHeight="12.75"/>
  <cols>
    <col min="1" max="1" width="8.8515625" style="0" customWidth="1"/>
    <col min="2" max="2" width="48.57421875" style="0" customWidth="1"/>
    <col min="3" max="3" width="16.140625" style="0" customWidth="1"/>
    <col min="4" max="4" width="17.28125" style="30" customWidth="1"/>
    <col min="5" max="5" width="14.57421875" style="30" customWidth="1"/>
    <col min="6" max="6" width="16.57421875" style="30" customWidth="1"/>
  </cols>
  <sheetData>
    <row r="2" spans="1:2" ht="15.75">
      <c r="A2" s="143" t="s">
        <v>149</v>
      </c>
      <c r="B2" s="143"/>
    </row>
    <row r="3" spans="1:4" ht="51" customHeight="1">
      <c r="A3" s="160" t="s">
        <v>214</v>
      </c>
      <c r="B3" s="160"/>
      <c r="C3" s="160"/>
      <c r="D3" s="160"/>
    </row>
    <row r="4" spans="1:6" ht="21" customHeight="1">
      <c r="A4" s="27"/>
      <c r="B4" s="27"/>
      <c r="C4" s="27"/>
      <c r="E4" s="131"/>
      <c r="F4" s="131"/>
    </row>
    <row r="5" spans="1:6" ht="31.5" customHeight="1">
      <c r="A5" s="66" t="s">
        <v>150</v>
      </c>
      <c r="B5" s="67" t="s">
        <v>113</v>
      </c>
      <c r="C5" s="67" t="s">
        <v>114</v>
      </c>
      <c r="D5" s="61" t="s">
        <v>312</v>
      </c>
      <c r="E5" s="132" t="s">
        <v>161</v>
      </c>
      <c r="F5" s="128" t="s">
        <v>162</v>
      </c>
    </row>
    <row r="6" spans="1:6" ht="15.75" customHeight="1">
      <c r="A6" s="161" t="s">
        <v>151</v>
      </c>
      <c r="B6" s="161"/>
      <c r="C6" s="161"/>
      <c r="D6" s="91"/>
      <c r="E6" s="22"/>
      <c r="F6" s="22"/>
    </row>
    <row r="7" spans="1:6" ht="15" customHeight="1">
      <c r="A7" s="101">
        <v>1</v>
      </c>
      <c r="B7" s="102" t="s">
        <v>116</v>
      </c>
      <c r="C7" s="103" t="s">
        <v>5</v>
      </c>
      <c r="D7" s="103" t="s">
        <v>6</v>
      </c>
      <c r="E7" s="22" t="s">
        <v>227</v>
      </c>
      <c r="F7" s="22" t="s">
        <v>227</v>
      </c>
    </row>
    <row r="8" spans="1:6" ht="15" customHeight="1">
      <c r="A8" s="46">
        <v>2</v>
      </c>
      <c r="B8" s="38" t="s">
        <v>117</v>
      </c>
      <c r="C8" s="46" t="s">
        <v>4</v>
      </c>
      <c r="D8" s="37" t="s">
        <v>6</v>
      </c>
      <c r="E8" s="22" t="s">
        <v>227</v>
      </c>
      <c r="F8" s="22" t="s">
        <v>227</v>
      </c>
    </row>
    <row r="9" spans="1:6" ht="15" customHeight="1">
      <c r="A9" s="46">
        <v>3</v>
      </c>
      <c r="B9" s="38" t="s">
        <v>213</v>
      </c>
      <c r="C9" s="46" t="s">
        <v>4</v>
      </c>
      <c r="D9" s="37" t="s">
        <v>6</v>
      </c>
      <c r="E9" s="22" t="s">
        <v>227</v>
      </c>
      <c r="F9" s="22" t="s">
        <v>227</v>
      </c>
    </row>
    <row r="10" spans="1:6" ht="15" customHeight="1">
      <c r="A10" s="46">
        <v>4</v>
      </c>
      <c r="B10" s="38" t="s">
        <v>119</v>
      </c>
      <c r="C10" s="46" t="s">
        <v>4</v>
      </c>
      <c r="D10" s="37" t="s">
        <v>120</v>
      </c>
      <c r="E10" s="22" t="s">
        <v>227</v>
      </c>
      <c r="F10" s="22" t="s">
        <v>227</v>
      </c>
    </row>
    <row r="11" spans="1:6" ht="15" customHeight="1">
      <c r="A11" s="46">
        <v>5</v>
      </c>
      <c r="B11" s="38" t="s">
        <v>121</v>
      </c>
      <c r="C11" s="46" t="s">
        <v>4</v>
      </c>
      <c r="D11" s="37" t="s">
        <v>120</v>
      </c>
      <c r="E11" s="22" t="s">
        <v>227</v>
      </c>
      <c r="F11" s="22" t="s">
        <v>227</v>
      </c>
    </row>
    <row r="12" spans="1:6" ht="15" customHeight="1">
      <c r="A12" s="46">
        <v>6</v>
      </c>
      <c r="B12" s="38" t="s">
        <v>152</v>
      </c>
      <c r="C12" s="46" t="s">
        <v>4</v>
      </c>
      <c r="D12" s="37" t="s">
        <v>120</v>
      </c>
      <c r="E12" s="22" t="s">
        <v>227</v>
      </c>
      <c r="F12" s="22" t="s">
        <v>227</v>
      </c>
    </row>
    <row r="13" spans="1:6" ht="37.5" customHeight="1">
      <c r="A13" s="46">
        <v>7</v>
      </c>
      <c r="B13" s="38" t="s">
        <v>153</v>
      </c>
      <c r="C13" s="46" t="s">
        <v>4</v>
      </c>
      <c r="D13" s="37" t="s">
        <v>120</v>
      </c>
      <c r="E13" s="22" t="s">
        <v>227</v>
      </c>
      <c r="F13" s="22" t="s">
        <v>227</v>
      </c>
    </row>
    <row r="14" spans="1:6" ht="15" customHeight="1">
      <c r="A14" s="46">
        <v>8</v>
      </c>
      <c r="B14" s="38" t="s">
        <v>154</v>
      </c>
      <c r="C14" s="46" t="s">
        <v>5</v>
      </c>
      <c r="D14" s="37" t="s">
        <v>6</v>
      </c>
      <c r="E14" s="22" t="s">
        <v>227</v>
      </c>
      <c r="F14" s="22" t="s">
        <v>227</v>
      </c>
    </row>
    <row r="15" spans="1:6" ht="15" customHeight="1">
      <c r="A15" s="46">
        <v>9</v>
      </c>
      <c r="B15" s="38" t="s">
        <v>155</v>
      </c>
      <c r="C15" s="46"/>
      <c r="D15" s="37" t="s">
        <v>6</v>
      </c>
      <c r="E15" s="22" t="s">
        <v>227</v>
      </c>
      <c r="F15" s="22" t="s">
        <v>227</v>
      </c>
    </row>
    <row r="16" spans="1:6" ht="15" customHeight="1">
      <c r="A16" s="46">
        <v>10</v>
      </c>
      <c r="B16" s="38" t="s">
        <v>124</v>
      </c>
      <c r="C16" s="46" t="s">
        <v>4</v>
      </c>
      <c r="D16" s="37" t="s">
        <v>120</v>
      </c>
      <c r="E16" s="22" t="s">
        <v>227</v>
      </c>
      <c r="F16" s="22" t="s">
        <v>227</v>
      </c>
    </row>
    <row r="17" spans="1:6" ht="41.25" customHeight="1">
      <c r="A17" s="46">
        <v>11</v>
      </c>
      <c r="B17" s="38" t="s">
        <v>156</v>
      </c>
      <c r="C17" s="46" t="s">
        <v>93</v>
      </c>
      <c r="D17" s="37" t="s">
        <v>6</v>
      </c>
      <c r="E17" s="22" t="s">
        <v>227</v>
      </c>
      <c r="F17" s="22" t="s">
        <v>227</v>
      </c>
    </row>
    <row r="18" spans="1:6" ht="20.25" customHeight="1">
      <c r="A18" s="46">
        <v>12</v>
      </c>
      <c r="B18" s="38" t="s">
        <v>125</v>
      </c>
      <c r="C18" s="46" t="s">
        <v>5</v>
      </c>
      <c r="D18" s="37" t="s">
        <v>6</v>
      </c>
      <c r="E18" s="22" t="s">
        <v>227</v>
      </c>
      <c r="F18" s="22" t="s">
        <v>227</v>
      </c>
    </row>
    <row r="19" spans="1:6" ht="15" customHeight="1">
      <c r="A19" s="46">
        <v>13</v>
      </c>
      <c r="B19" s="38" t="s">
        <v>126</v>
      </c>
      <c r="C19" s="46" t="s">
        <v>5</v>
      </c>
      <c r="D19" s="37" t="s">
        <v>6</v>
      </c>
      <c r="E19" s="22" t="s">
        <v>227</v>
      </c>
      <c r="F19" s="22" t="s">
        <v>227</v>
      </c>
    </row>
    <row r="20" spans="1:6" ht="41.25" customHeight="1">
      <c r="A20" s="46">
        <v>14</v>
      </c>
      <c r="B20" s="38" t="s">
        <v>127</v>
      </c>
      <c r="C20" s="46" t="s">
        <v>5</v>
      </c>
      <c r="D20" s="37" t="s">
        <v>6</v>
      </c>
      <c r="E20" s="22" t="s">
        <v>227</v>
      </c>
      <c r="F20" s="22" t="s">
        <v>227</v>
      </c>
    </row>
    <row r="21" spans="1:6" ht="26.25" customHeight="1">
      <c r="A21" s="46">
        <v>15</v>
      </c>
      <c r="B21" s="38" t="s">
        <v>157</v>
      </c>
      <c r="C21" s="46" t="s">
        <v>4</v>
      </c>
      <c r="D21" s="37" t="s">
        <v>158</v>
      </c>
      <c r="E21" s="22" t="s">
        <v>227</v>
      </c>
      <c r="F21" s="22" t="s">
        <v>227</v>
      </c>
    </row>
    <row r="22" spans="1:6" ht="32.25" customHeight="1">
      <c r="A22" s="46">
        <v>16</v>
      </c>
      <c r="B22" s="38" t="s">
        <v>159</v>
      </c>
      <c r="C22" s="46" t="s">
        <v>5</v>
      </c>
      <c r="D22" s="37" t="s">
        <v>6</v>
      </c>
      <c r="E22" s="22" t="s">
        <v>227</v>
      </c>
      <c r="F22" s="22" t="s">
        <v>227</v>
      </c>
    </row>
    <row r="23" spans="1:6" ht="57.75" customHeight="1">
      <c r="A23" s="46">
        <v>17</v>
      </c>
      <c r="B23" s="38" t="s">
        <v>128</v>
      </c>
      <c r="C23" s="46" t="s">
        <v>5</v>
      </c>
      <c r="D23" s="37" t="s">
        <v>6</v>
      </c>
      <c r="E23" s="22" t="s">
        <v>227</v>
      </c>
      <c r="F23" s="22" t="s">
        <v>227</v>
      </c>
    </row>
    <row r="24" spans="1:6" ht="48" customHeight="1">
      <c r="A24" s="46">
        <v>18</v>
      </c>
      <c r="B24" s="38" t="s">
        <v>134</v>
      </c>
      <c r="C24" s="46" t="s">
        <v>5</v>
      </c>
      <c r="D24" s="37" t="s">
        <v>6</v>
      </c>
      <c r="E24" s="22" t="s">
        <v>227</v>
      </c>
      <c r="F24" s="22" t="s">
        <v>227</v>
      </c>
    </row>
    <row r="25" spans="1:6" ht="39" customHeight="1">
      <c r="A25" s="46">
        <v>19</v>
      </c>
      <c r="B25" s="38" t="s">
        <v>129</v>
      </c>
      <c r="C25" s="46" t="s">
        <v>5</v>
      </c>
      <c r="D25" s="37" t="s">
        <v>6</v>
      </c>
      <c r="E25" s="22" t="s">
        <v>227</v>
      </c>
      <c r="F25" s="22" t="s">
        <v>227</v>
      </c>
    </row>
    <row r="26" spans="1:6" ht="49.5" customHeight="1">
      <c r="A26" s="46">
        <v>20</v>
      </c>
      <c r="B26" s="38" t="s">
        <v>130</v>
      </c>
      <c r="C26" s="46" t="s">
        <v>5</v>
      </c>
      <c r="D26" s="37" t="s">
        <v>6</v>
      </c>
      <c r="E26" s="22" t="s">
        <v>227</v>
      </c>
      <c r="F26" s="22" t="s">
        <v>227</v>
      </c>
    </row>
    <row r="27" spans="1:6" ht="17.25" customHeight="1">
      <c r="A27" s="46">
        <v>21</v>
      </c>
      <c r="B27" s="38" t="s">
        <v>131</v>
      </c>
      <c r="C27" s="46" t="s">
        <v>5</v>
      </c>
      <c r="D27" s="37" t="s">
        <v>6</v>
      </c>
      <c r="E27" s="22" t="s">
        <v>227</v>
      </c>
      <c r="F27" s="22" t="s">
        <v>227</v>
      </c>
    </row>
    <row r="28" spans="1:6" ht="32.25" customHeight="1">
      <c r="A28" s="46">
        <v>22</v>
      </c>
      <c r="B28" s="38" t="s">
        <v>132</v>
      </c>
      <c r="C28" s="46" t="s">
        <v>5</v>
      </c>
      <c r="D28" s="37" t="s">
        <v>6</v>
      </c>
      <c r="E28" s="22" t="s">
        <v>227</v>
      </c>
      <c r="F28" s="22" t="s">
        <v>227</v>
      </c>
    </row>
    <row r="29" spans="1:6" ht="15.75" customHeight="1">
      <c r="A29" s="162" t="s">
        <v>160</v>
      </c>
      <c r="B29" s="162"/>
      <c r="C29" s="162"/>
      <c r="D29" s="104"/>
      <c r="E29" s="22"/>
      <c r="F29" s="22"/>
    </row>
    <row r="30" spans="1:6" ht="61.5" customHeight="1">
      <c r="A30" s="46">
        <v>23</v>
      </c>
      <c r="B30" s="69" t="s">
        <v>163</v>
      </c>
      <c r="C30" s="46" t="s">
        <v>4</v>
      </c>
      <c r="D30" s="37" t="s">
        <v>24</v>
      </c>
      <c r="E30" s="22">
        <v>10</v>
      </c>
      <c r="F30" s="22">
        <v>10</v>
      </c>
    </row>
    <row r="31" spans="1:6" ht="21" customHeight="1">
      <c r="A31" s="46">
        <v>24</v>
      </c>
      <c r="B31" s="69" t="s">
        <v>135</v>
      </c>
      <c r="C31" s="46" t="s">
        <v>4</v>
      </c>
      <c r="D31" s="37" t="s">
        <v>164</v>
      </c>
      <c r="E31" s="22">
        <v>2</v>
      </c>
      <c r="F31" s="22">
        <v>2</v>
      </c>
    </row>
    <row r="32" spans="1:6" ht="31.5" customHeight="1">
      <c r="A32" s="46">
        <v>25</v>
      </c>
      <c r="B32" s="69" t="s">
        <v>136</v>
      </c>
      <c r="C32" s="46" t="s">
        <v>4</v>
      </c>
      <c r="D32" s="37" t="s">
        <v>84</v>
      </c>
      <c r="E32" s="22">
        <v>2</v>
      </c>
      <c r="F32" s="22">
        <v>2</v>
      </c>
    </row>
    <row r="33" spans="1:6" ht="27.75" customHeight="1">
      <c r="A33" s="46">
        <v>26</v>
      </c>
      <c r="B33" s="69" t="s">
        <v>165</v>
      </c>
      <c r="C33" s="46" t="s">
        <v>118</v>
      </c>
      <c r="D33" s="37" t="s">
        <v>84</v>
      </c>
      <c r="E33" s="22">
        <v>2</v>
      </c>
      <c r="F33" s="22">
        <v>2</v>
      </c>
    </row>
    <row r="34" spans="1:6" ht="36.75" customHeight="1">
      <c r="A34" s="46">
        <v>27</v>
      </c>
      <c r="B34" s="69" t="s">
        <v>166</v>
      </c>
      <c r="C34" s="46" t="s">
        <v>118</v>
      </c>
      <c r="D34" s="37" t="s">
        <v>84</v>
      </c>
      <c r="E34" s="22">
        <v>2</v>
      </c>
      <c r="F34" s="22">
        <v>2</v>
      </c>
    </row>
    <row r="35" spans="1:6" ht="48.75" customHeight="1">
      <c r="A35" s="46">
        <v>28</v>
      </c>
      <c r="B35" s="69" t="s">
        <v>167</v>
      </c>
      <c r="C35" s="46" t="s">
        <v>118</v>
      </c>
      <c r="D35" s="37" t="s">
        <v>245</v>
      </c>
      <c r="E35" s="22">
        <v>0</v>
      </c>
      <c r="F35" s="22">
        <v>5</v>
      </c>
    </row>
    <row r="36" spans="1:6" ht="33.75" customHeight="1">
      <c r="A36" s="46">
        <v>29</v>
      </c>
      <c r="B36" s="69" t="s">
        <v>168</v>
      </c>
      <c r="C36" s="46" t="s">
        <v>118</v>
      </c>
      <c r="D36" s="37" t="s">
        <v>169</v>
      </c>
      <c r="E36" s="22">
        <v>2</v>
      </c>
      <c r="F36" s="22">
        <v>2</v>
      </c>
    </row>
    <row r="37" spans="1:6" ht="46.5" customHeight="1">
      <c r="A37" s="46">
        <v>30</v>
      </c>
      <c r="B37" s="69" t="s">
        <v>138</v>
      </c>
      <c r="C37" s="46" t="s">
        <v>118</v>
      </c>
      <c r="D37" s="37" t="s">
        <v>24</v>
      </c>
      <c r="E37" s="22">
        <v>0</v>
      </c>
      <c r="F37" s="22">
        <v>10</v>
      </c>
    </row>
    <row r="38" spans="1:6" ht="58.5" customHeight="1">
      <c r="A38" s="46">
        <v>31</v>
      </c>
      <c r="B38" s="69" t="s">
        <v>170</v>
      </c>
      <c r="C38" s="46" t="s">
        <v>118</v>
      </c>
      <c r="D38" s="37" t="s">
        <v>140</v>
      </c>
      <c r="E38" s="22">
        <v>5</v>
      </c>
      <c r="F38" s="22">
        <v>5</v>
      </c>
    </row>
    <row r="39" spans="1:6" ht="15" customHeight="1">
      <c r="A39" s="159">
        <v>32</v>
      </c>
      <c r="B39" s="69" t="s">
        <v>141</v>
      </c>
      <c r="C39" s="159" t="s">
        <v>118</v>
      </c>
      <c r="D39" s="138" t="s">
        <v>144</v>
      </c>
      <c r="E39" s="22">
        <v>3</v>
      </c>
      <c r="F39" s="22">
        <v>3</v>
      </c>
    </row>
    <row r="40" spans="1:6" ht="15" customHeight="1">
      <c r="A40" s="159"/>
      <c r="B40" s="69" t="s">
        <v>142</v>
      </c>
      <c r="C40" s="159"/>
      <c r="D40" s="138"/>
      <c r="E40" s="22"/>
      <c r="F40" s="22"/>
    </row>
    <row r="41" spans="1:6" ht="15" customHeight="1">
      <c r="A41" s="159"/>
      <c r="B41" s="69" t="s">
        <v>171</v>
      </c>
      <c r="C41" s="159"/>
      <c r="D41" s="138"/>
      <c r="E41" s="22"/>
      <c r="F41" s="22"/>
    </row>
    <row r="42" spans="1:6" ht="18" customHeight="1">
      <c r="A42" s="159"/>
      <c r="B42" s="69" t="s">
        <v>143</v>
      </c>
      <c r="C42" s="159"/>
      <c r="D42" s="138"/>
      <c r="E42" s="22"/>
      <c r="F42" s="22"/>
    </row>
    <row r="43" spans="1:6" ht="15" customHeight="1">
      <c r="A43" s="159">
        <v>33</v>
      </c>
      <c r="B43" s="69" t="s">
        <v>172</v>
      </c>
      <c r="C43" s="159" t="s">
        <v>118</v>
      </c>
      <c r="D43" s="138" t="s">
        <v>176</v>
      </c>
      <c r="E43" s="22">
        <v>3</v>
      </c>
      <c r="F43" s="22">
        <v>3</v>
      </c>
    </row>
    <row r="44" spans="1:6" ht="15" customHeight="1">
      <c r="A44" s="159"/>
      <c r="B44" s="69" t="s">
        <v>173</v>
      </c>
      <c r="C44" s="159"/>
      <c r="D44" s="138"/>
      <c r="E44" s="22"/>
      <c r="F44" s="22"/>
    </row>
    <row r="45" spans="1:6" ht="15" customHeight="1">
      <c r="A45" s="159"/>
      <c r="B45" s="69" t="s">
        <v>174</v>
      </c>
      <c r="C45" s="159"/>
      <c r="D45" s="138"/>
      <c r="E45" s="22"/>
      <c r="F45" s="22"/>
    </row>
    <row r="46" spans="1:6" ht="15" customHeight="1">
      <c r="A46" s="159"/>
      <c r="B46" s="69" t="s">
        <v>175</v>
      </c>
      <c r="C46" s="159"/>
      <c r="D46" s="138"/>
      <c r="E46" s="22"/>
      <c r="F46" s="22"/>
    </row>
    <row r="47" spans="1:6" ht="41.25" customHeight="1">
      <c r="A47" s="46">
        <v>34</v>
      </c>
      <c r="B47" s="69" t="s">
        <v>147</v>
      </c>
      <c r="C47" s="46" t="s">
        <v>118</v>
      </c>
      <c r="D47" s="37" t="s">
        <v>24</v>
      </c>
      <c r="E47" s="133">
        <v>10</v>
      </c>
      <c r="F47" s="133">
        <v>0</v>
      </c>
    </row>
    <row r="48" spans="1:6" ht="15" customHeight="1">
      <c r="A48" s="159">
        <v>35</v>
      </c>
      <c r="B48" s="158" t="s">
        <v>148</v>
      </c>
      <c r="C48" s="46" t="s">
        <v>93</v>
      </c>
      <c r="D48" s="138" t="s">
        <v>24</v>
      </c>
      <c r="E48" s="22">
        <v>10</v>
      </c>
      <c r="F48" s="22">
        <v>10</v>
      </c>
    </row>
    <row r="49" spans="1:6" ht="43.5" customHeight="1">
      <c r="A49" s="159"/>
      <c r="B49" s="158"/>
      <c r="C49" s="46" t="s">
        <v>94</v>
      </c>
      <c r="D49" s="138"/>
      <c r="E49" s="22"/>
      <c r="F49" s="22"/>
    </row>
    <row r="50" spans="1:6" ht="20.25" customHeight="1">
      <c r="A50" s="105"/>
      <c r="B50" s="34" t="s">
        <v>195</v>
      </c>
      <c r="C50" s="105"/>
      <c r="D50" s="106" t="s">
        <v>200</v>
      </c>
      <c r="E50" s="22"/>
      <c r="F50" s="22"/>
    </row>
    <row r="51" spans="1:6" ht="19.5" customHeight="1">
      <c r="A51" s="68"/>
      <c r="B51" s="15" t="s">
        <v>194</v>
      </c>
      <c r="C51" s="68"/>
      <c r="D51" s="23"/>
      <c r="E51" s="23">
        <f>SUM(E6:E49)</f>
        <v>51</v>
      </c>
      <c r="F51" s="23">
        <f>SUM(F6:F49)</f>
        <v>56</v>
      </c>
    </row>
    <row r="52" spans="1:6" ht="24" customHeight="1">
      <c r="A52" s="68"/>
      <c r="B52" s="15" t="s">
        <v>193</v>
      </c>
      <c r="C52" s="68"/>
      <c r="D52" s="85"/>
      <c r="E52" s="17">
        <f>E51/62*0.2</f>
        <v>0.1645161290322581</v>
      </c>
      <c r="F52" s="17">
        <f>F51/62*0.2</f>
        <v>0.1806451612903226</v>
      </c>
    </row>
    <row r="53" spans="1:3" ht="12.75" customHeight="1">
      <c r="A53" s="70"/>
      <c r="B53" s="70"/>
      <c r="C53" s="70"/>
    </row>
    <row r="54" spans="1:3" ht="12.75" customHeight="1">
      <c r="A54" s="70"/>
      <c r="B54" s="70"/>
      <c r="C54" s="70"/>
    </row>
  </sheetData>
  <sheetProtection/>
  <mergeCells count="13">
    <mergeCell ref="B48:B49"/>
    <mergeCell ref="A6:C6"/>
    <mergeCell ref="A29:C29"/>
    <mergeCell ref="D39:D42"/>
    <mergeCell ref="D43:D46"/>
    <mergeCell ref="D48:D49"/>
    <mergeCell ref="A48:A49"/>
    <mergeCell ref="A3:D3"/>
    <mergeCell ref="A2:B2"/>
    <mergeCell ref="A43:A46"/>
    <mergeCell ref="C43:C46"/>
    <mergeCell ref="A39:A42"/>
    <mergeCell ref="C39:C42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"/>
  <sheetViews>
    <sheetView zoomScalePageLayoutView="0" workbookViewId="0" topLeftCell="A1">
      <selection activeCell="E57" sqref="A1:E57"/>
    </sheetView>
  </sheetViews>
  <sheetFormatPr defaultColWidth="9.140625" defaultRowHeight="12.75"/>
  <cols>
    <col min="1" max="1" width="6.140625" style="0" customWidth="1"/>
    <col min="2" max="2" width="58.140625" style="0" customWidth="1"/>
    <col min="3" max="3" width="12.28125" style="0" customWidth="1"/>
    <col min="4" max="4" width="18.8515625" style="86" customWidth="1"/>
    <col min="5" max="5" width="20.8515625" style="30" customWidth="1"/>
  </cols>
  <sheetData>
    <row r="2" ht="15.75">
      <c r="A2" s="1" t="s">
        <v>314</v>
      </c>
    </row>
    <row r="3" spans="1:4" ht="15.75" customHeight="1">
      <c r="A3" s="155" t="s">
        <v>215</v>
      </c>
      <c r="B3" s="155"/>
      <c r="C3" s="155"/>
      <c r="D3" s="155"/>
    </row>
    <row r="4" spans="1:4" ht="34.5" customHeight="1">
      <c r="A4" s="155"/>
      <c r="B4" s="155"/>
      <c r="C4" s="155"/>
      <c r="D4" s="155"/>
    </row>
    <row r="5" spans="1:5" ht="15.75" customHeight="1">
      <c r="A5" s="168" t="s">
        <v>315</v>
      </c>
      <c r="B5" s="169" t="s">
        <v>0</v>
      </c>
      <c r="C5" s="19" t="s">
        <v>1</v>
      </c>
      <c r="D5" s="166" t="s">
        <v>312</v>
      </c>
      <c r="E5" s="139" t="s">
        <v>162</v>
      </c>
    </row>
    <row r="6" spans="1:5" ht="24" customHeight="1">
      <c r="A6" s="168"/>
      <c r="B6" s="169"/>
      <c r="C6" s="19" t="s">
        <v>2</v>
      </c>
      <c r="D6" s="167"/>
      <c r="E6" s="140"/>
    </row>
    <row r="7" spans="1:5" ht="33" customHeight="1">
      <c r="A7" s="163" t="s">
        <v>254</v>
      </c>
      <c r="B7" s="156"/>
      <c r="C7" s="163"/>
      <c r="D7" s="111"/>
      <c r="E7" s="22"/>
    </row>
    <row r="8" spans="1:5" ht="31.5" customHeight="1">
      <c r="A8" s="79">
        <v>1</v>
      </c>
      <c r="B8" s="38" t="s">
        <v>3</v>
      </c>
      <c r="C8" s="108" t="s">
        <v>4</v>
      </c>
      <c r="D8" s="111"/>
      <c r="E8" s="22"/>
    </row>
    <row r="9" spans="1:5" ht="15" customHeight="1">
      <c r="A9" s="79">
        <v>2</v>
      </c>
      <c r="B9" s="38" t="s">
        <v>216</v>
      </c>
      <c r="C9" s="108" t="s">
        <v>5</v>
      </c>
      <c r="D9" s="107" t="s">
        <v>6</v>
      </c>
      <c r="E9" s="22" t="s">
        <v>227</v>
      </c>
    </row>
    <row r="10" spans="1:5" ht="15" customHeight="1">
      <c r="A10" s="79">
        <v>3</v>
      </c>
      <c r="B10" s="38" t="s">
        <v>7</v>
      </c>
      <c r="C10" s="110" t="s">
        <v>5</v>
      </c>
      <c r="D10" s="107" t="s">
        <v>6</v>
      </c>
      <c r="E10" s="22" t="s">
        <v>227</v>
      </c>
    </row>
    <row r="11" spans="1:5" ht="15" customHeight="1">
      <c r="A11" s="79">
        <v>4</v>
      </c>
      <c r="B11" s="38" t="s">
        <v>217</v>
      </c>
      <c r="C11" s="110" t="s">
        <v>5</v>
      </c>
      <c r="D11" s="107" t="s">
        <v>6</v>
      </c>
      <c r="E11" s="22" t="s">
        <v>227</v>
      </c>
    </row>
    <row r="12" spans="1:5" ht="15" customHeight="1">
      <c r="A12" s="79">
        <v>5</v>
      </c>
      <c r="B12" s="38" t="s">
        <v>8</v>
      </c>
      <c r="C12" s="110" t="s">
        <v>5</v>
      </c>
      <c r="D12" s="107" t="s">
        <v>6</v>
      </c>
      <c r="E12" s="22" t="s">
        <v>227</v>
      </c>
    </row>
    <row r="13" spans="1:5" ht="29.25" customHeight="1">
      <c r="A13" s="79">
        <v>6</v>
      </c>
      <c r="B13" s="38" t="s">
        <v>9</v>
      </c>
      <c r="C13" s="110" t="s">
        <v>10</v>
      </c>
      <c r="D13" s="107" t="s">
        <v>6</v>
      </c>
      <c r="E13" s="22" t="s">
        <v>227</v>
      </c>
    </row>
    <row r="14" spans="1:5" ht="30" customHeight="1">
      <c r="A14" s="79">
        <v>7</v>
      </c>
      <c r="B14" s="38" t="s">
        <v>11</v>
      </c>
      <c r="C14" s="110" t="s">
        <v>5</v>
      </c>
      <c r="D14" s="107" t="s">
        <v>6</v>
      </c>
      <c r="E14" s="22" t="s">
        <v>227</v>
      </c>
    </row>
    <row r="15" spans="1:5" ht="55.5" customHeight="1">
      <c r="A15" s="79">
        <v>8</v>
      </c>
      <c r="B15" s="38" t="s">
        <v>12</v>
      </c>
      <c r="C15" s="110" t="s">
        <v>5</v>
      </c>
      <c r="D15" s="107" t="s">
        <v>6</v>
      </c>
      <c r="E15" s="22" t="s">
        <v>227</v>
      </c>
    </row>
    <row r="16" spans="1:5" ht="24" customHeight="1">
      <c r="A16" s="79">
        <v>9</v>
      </c>
      <c r="B16" s="38" t="s">
        <v>13</v>
      </c>
      <c r="C16" s="110" t="s">
        <v>4</v>
      </c>
      <c r="D16" s="107" t="s">
        <v>6</v>
      </c>
      <c r="E16" s="22" t="s">
        <v>227</v>
      </c>
    </row>
    <row r="17" spans="1:5" ht="15" customHeight="1">
      <c r="A17" s="79">
        <v>10</v>
      </c>
      <c r="B17" s="38" t="s">
        <v>14</v>
      </c>
      <c r="C17" s="110" t="s">
        <v>5</v>
      </c>
      <c r="D17" s="107" t="s">
        <v>6</v>
      </c>
      <c r="E17" s="22" t="s">
        <v>227</v>
      </c>
    </row>
    <row r="18" spans="1:5" ht="37.5" customHeight="1">
      <c r="A18" s="79">
        <v>11</v>
      </c>
      <c r="B18" s="38" t="s">
        <v>15</v>
      </c>
      <c r="C18" s="110" t="s">
        <v>5</v>
      </c>
      <c r="D18" s="107" t="s">
        <v>6</v>
      </c>
      <c r="E18" s="22" t="s">
        <v>227</v>
      </c>
    </row>
    <row r="19" spans="1:5" ht="30.75" customHeight="1">
      <c r="A19" s="79">
        <v>12</v>
      </c>
      <c r="B19" s="38" t="s">
        <v>16</v>
      </c>
      <c r="C19" s="110" t="s">
        <v>5</v>
      </c>
      <c r="D19" s="107" t="s">
        <v>6</v>
      </c>
      <c r="E19" s="22" t="s">
        <v>227</v>
      </c>
    </row>
    <row r="20" spans="1:5" ht="28.5" customHeight="1">
      <c r="A20" s="79">
        <v>13</v>
      </c>
      <c r="B20" s="38" t="s">
        <v>17</v>
      </c>
      <c r="C20" s="110" t="s">
        <v>5</v>
      </c>
      <c r="D20" s="107" t="s">
        <v>6</v>
      </c>
      <c r="E20" s="22" t="s">
        <v>227</v>
      </c>
    </row>
    <row r="21" spans="1:5" ht="25.5" customHeight="1">
      <c r="A21" s="79">
        <v>14</v>
      </c>
      <c r="B21" s="38" t="s">
        <v>18</v>
      </c>
      <c r="C21" s="110" t="s">
        <v>5</v>
      </c>
      <c r="D21" s="107" t="s">
        <v>6</v>
      </c>
      <c r="E21" s="22" t="s">
        <v>227</v>
      </c>
    </row>
    <row r="22" spans="1:5" ht="15" customHeight="1">
      <c r="A22" s="79">
        <v>15</v>
      </c>
      <c r="B22" s="43" t="s">
        <v>50</v>
      </c>
      <c r="C22" s="110" t="s">
        <v>5</v>
      </c>
      <c r="D22" s="107" t="s">
        <v>6</v>
      </c>
      <c r="E22" s="22" t="s">
        <v>227</v>
      </c>
    </row>
    <row r="23" spans="1:5" ht="39" customHeight="1">
      <c r="A23" s="79">
        <v>16</v>
      </c>
      <c r="B23" s="38" t="s">
        <v>19</v>
      </c>
      <c r="C23" s="110" t="s">
        <v>5</v>
      </c>
      <c r="D23" s="107" t="s">
        <v>6</v>
      </c>
      <c r="E23" s="22" t="s">
        <v>227</v>
      </c>
    </row>
    <row r="24" spans="1:5" ht="21.75" customHeight="1">
      <c r="A24" s="164" t="s">
        <v>220</v>
      </c>
      <c r="B24" s="165"/>
      <c r="C24" s="164"/>
      <c r="D24" s="114"/>
      <c r="E24" s="22" t="s">
        <v>227</v>
      </c>
    </row>
    <row r="25" spans="1:5" ht="42" customHeight="1">
      <c r="A25" s="46">
        <v>17</v>
      </c>
      <c r="B25" s="38" t="s">
        <v>20</v>
      </c>
      <c r="C25" s="46" t="s">
        <v>21</v>
      </c>
      <c r="D25" s="37" t="s">
        <v>22</v>
      </c>
      <c r="E25" s="22">
        <v>10</v>
      </c>
    </row>
    <row r="26" spans="1:5" ht="36" customHeight="1">
      <c r="A26" s="46">
        <v>18</v>
      </c>
      <c r="B26" s="38" t="s">
        <v>23</v>
      </c>
      <c r="C26" s="46" t="s">
        <v>4</v>
      </c>
      <c r="D26" s="37" t="s">
        <v>24</v>
      </c>
      <c r="E26" s="22">
        <v>10</v>
      </c>
    </row>
    <row r="27" spans="1:5" ht="31.5" customHeight="1">
      <c r="A27" s="159">
        <v>19</v>
      </c>
      <c r="B27" s="38" t="s">
        <v>25</v>
      </c>
      <c r="C27" s="159" t="s">
        <v>4</v>
      </c>
      <c r="D27" s="138" t="s">
        <v>29</v>
      </c>
      <c r="E27" s="22"/>
    </row>
    <row r="28" spans="1:5" ht="21.75" customHeight="1">
      <c r="A28" s="159"/>
      <c r="B28" s="38" t="s">
        <v>26</v>
      </c>
      <c r="C28" s="159"/>
      <c r="D28" s="138"/>
      <c r="E28" s="22">
        <v>3</v>
      </c>
    </row>
    <row r="29" spans="1:5" ht="15" customHeight="1">
      <c r="A29" s="159"/>
      <c r="B29" s="38" t="s">
        <v>27</v>
      </c>
      <c r="C29" s="159"/>
      <c r="D29" s="138"/>
      <c r="E29" s="22"/>
    </row>
    <row r="30" spans="1:5" ht="17.25" customHeight="1">
      <c r="A30" s="159"/>
      <c r="B30" s="38" t="s">
        <v>28</v>
      </c>
      <c r="C30" s="159"/>
      <c r="D30" s="138"/>
      <c r="E30" s="22"/>
    </row>
    <row r="31" spans="1:5" ht="31.5" customHeight="1">
      <c r="A31" s="159">
        <v>20</v>
      </c>
      <c r="B31" s="38" t="s">
        <v>30</v>
      </c>
      <c r="C31" s="159" t="s">
        <v>4</v>
      </c>
      <c r="D31" s="138" t="s">
        <v>29</v>
      </c>
      <c r="E31" s="22"/>
    </row>
    <row r="32" spans="1:5" ht="23.25" customHeight="1">
      <c r="A32" s="159"/>
      <c r="B32" s="38" t="s">
        <v>31</v>
      </c>
      <c r="C32" s="159"/>
      <c r="D32" s="138"/>
      <c r="E32" s="22">
        <v>2</v>
      </c>
    </row>
    <row r="33" spans="1:5" ht="23.25" customHeight="1">
      <c r="A33" s="159"/>
      <c r="B33" s="38" t="s">
        <v>26</v>
      </c>
      <c r="C33" s="159"/>
      <c r="D33" s="138"/>
      <c r="E33" s="22"/>
    </row>
    <row r="34" spans="1:5" ht="15" customHeight="1">
      <c r="A34" s="46">
        <v>21</v>
      </c>
      <c r="B34" s="38" t="s">
        <v>32</v>
      </c>
      <c r="C34" s="46" t="s">
        <v>4</v>
      </c>
      <c r="D34" s="37" t="s">
        <v>24</v>
      </c>
      <c r="E34" s="22">
        <v>10</v>
      </c>
    </row>
    <row r="35" spans="1:5" ht="38.25" customHeight="1">
      <c r="A35" s="159">
        <v>22</v>
      </c>
      <c r="B35" s="38" t="s">
        <v>33</v>
      </c>
      <c r="C35" s="159" t="s">
        <v>4</v>
      </c>
      <c r="D35" s="138" t="s">
        <v>40</v>
      </c>
      <c r="E35" s="22">
        <v>6</v>
      </c>
    </row>
    <row r="36" spans="1:5" ht="15" customHeight="1">
      <c r="A36" s="159"/>
      <c r="B36" s="38" t="s">
        <v>34</v>
      </c>
      <c r="C36" s="159"/>
      <c r="D36" s="138"/>
      <c r="E36" s="22"/>
    </row>
    <row r="37" spans="1:5" ht="15" customHeight="1">
      <c r="A37" s="159"/>
      <c r="B37" s="38" t="s">
        <v>35</v>
      </c>
      <c r="C37" s="159"/>
      <c r="D37" s="138"/>
      <c r="E37" s="22"/>
    </row>
    <row r="38" spans="1:5" ht="15" customHeight="1">
      <c r="A38" s="159"/>
      <c r="B38" s="38" t="s">
        <v>36</v>
      </c>
      <c r="C38" s="159"/>
      <c r="D38" s="138"/>
      <c r="E38" s="22"/>
    </row>
    <row r="39" spans="1:5" ht="18.75" customHeight="1">
      <c r="A39" s="159"/>
      <c r="B39" s="38" t="s">
        <v>37</v>
      </c>
      <c r="C39" s="159"/>
      <c r="D39" s="138"/>
      <c r="E39" s="22"/>
    </row>
    <row r="40" spans="1:5" ht="33.75" customHeight="1">
      <c r="A40" s="159"/>
      <c r="B40" s="38" t="s">
        <v>38</v>
      </c>
      <c r="C40" s="159"/>
      <c r="D40" s="138"/>
      <c r="E40" s="22"/>
    </row>
    <row r="41" spans="1:5" ht="19.5" customHeight="1">
      <c r="A41" s="159"/>
      <c r="B41" s="38" t="s">
        <v>39</v>
      </c>
      <c r="C41" s="159"/>
      <c r="D41" s="138"/>
      <c r="E41" s="22"/>
    </row>
    <row r="42" spans="1:5" ht="45.75" customHeight="1">
      <c r="A42" s="46">
        <v>23</v>
      </c>
      <c r="B42" s="38" t="s">
        <v>41</v>
      </c>
      <c r="C42" s="46" t="s">
        <v>4</v>
      </c>
      <c r="D42" s="37" t="s">
        <v>42</v>
      </c>
      <c r="E42" s="22">
        <v>5</v>
      </c>
    </row>
    <row r="43" spans="1:5" ht="49.5" customHeight="1">
      <c r="A43" s="46">
        <v>24</v>
      </c>
      <c r="B43" s="38" t="s">
        <v>43</v>
      </c>
      <c r="C43" s="46" t="s">
        <v>4</v>
      </c>
      <c r="D43" s="37" t="s">
        <v>42</v>
      </c>
      <c r="E43" s="22">
        <v>5</v>
      </c>
    </row>
    <row r="44" spans="1:5" ht="44.25" customHeight="1">
      <c r="A44" s="46">
        <v>25</v>
      </c>
      <c r="B44" s="38" t="s">
        <v>44</v>
      </c>
      <c r="C44" s="46" t="s">
        <v>4</v>
      </c>
      <c r="D44" s="37" t="s">
        <v>45</v>
      </c>
      <c r="E44" s="22">
        <v>5</v>
      </c>
    </row>
    <row r="45" spans="1:5" ht="36.75" customHeight="1">
      <c r="A45" s="46">
        <v>26</v>
      </c>
      <c r="B45" s="38" t="s">
        <v>46</v>
      </c>
      <c r="C45" s="46" t="s">
        <v>4</v>
      </c>
      <c r="D45" s="37" t="s">
        <v>47</v>
      </c>
      <c r="E45" s="22">
        <v>10</v>
      </c>
    </row>
    <row r="46" spans="1:5" ht="33" customHeight="1">
      <c r="A46" s="46">
        <v>27</v>
      </c>
      <c r="B46" s="38" t="s">
        <v>48</v>
      </c>
      <c r="C46" s="46" t="s">
        <v>4</v>
      </c>
      <c r="D46" s="37" t="s">
        <v>24</v>
      </c>
      <c r="E46" s="22">
        <v>10</v>
      </c>
    </row>
    <row r="47" spans="1:5" ht="32.25" customHeight="1">
      <c r="A47" s="159">
        <v>28</v>
      </c>
      <c r="B47" s="158" t="s">
        <v>49</v>
      </c>
      <c r="C47" s="159" t="s">
        <v>4</v>
      </c>
      <c r="D47" s="138" t="s">
        <v>45</v>
      </c>
      <c r="E47" s="22">
        <v>5</v>
      </c>
    </row>
    <row r="48" spans="1:5" ht="12.75" customHeight="1">
      <c r="A48" s="159"/>
      <c r="B48" s="158"/>
      <c r="C48" s="159"/>
      <c r="D48" s="138"/>
      <c r="E48" s="22"/>
    </row>
    <row r="49" spans="1:5" ht="35.25" customHeight="1">
      <c r="A49" s="46">
        <v>29</v>
      </c>
      <c r="B49" s="38" t="s">
        <v>51</v>
      </c>
      <c r="C49" s="46" t="s">
        <v>4</v>
      </c>
      <c r="D49" s="37" t="s">
        <v>52</v>
      </c>
      <c r="E49" s="22">
        <v>0</v>
      </c>
    </row>
    <row r="50" spans="1:5" ht="30.75" customHeight="1">
      <c r="A50" s="46">
        <v>30</v>
      </c>
      <c r="B50" s="38" t="s">
        <v>53</v>
      </c>
      <c r="C50" s="46" t="s">
        <v>4</v>
      </c>
      <c r="D50" s="37" t="s">
        <v>54</v>
      </c>
      <c r="E50" s="22">
        <v>10</v>
      </c>
    </row>
    <row r="51" spans="1:5" ht="39" customHeight="1">
      <c r="A51" s="46">
        <v>31</v>
      </c>
      <c r="B51" s="38" t="s">
        <v>55</v>
      </c>
      <c r="C51" s="46" t="s">
        <v>4</v>
      </c>
      <c r="D51" s="37" t="s">
        <v>56</v>
      </c>
      <c r="E51" s="22">
        <v>5</v>
      </c>
    </row>
    <row r="52" spans="1:6" ht="41.25" customHeight="1">
      <c r="A52" s="46">
        <v>32</v>
      </c>
      <c r="B52" s="38" t="s">
        <v>218</v>
      </c>
      <c r="C52" s="46" t="s">
        <v>4</v>
      </c>
      <c r="D52" s="37" t="s">
        <v>322</v>
      </c>
      <c r="E52" s="58">
        <v>10</v>
      </c>
      <c r="F52" s="127"/>
    </row>
    <row r="53" spans="1:5" ht="41.25" customHeight="1">
      <c r="A53" s="46">
        <v>33</v>
      </c>
      <c r="B53" s="38" t="s">
        <v>219</v>
      </c>
      <c r="C53" s="46" t="s">
        <v>4</v>
      </c>
      <c r="D53" s="37" t="s">
        <v>54</v>
      </c>
      <c r="E53" s="58">
        <v>10</v>
      </c>
    </row>
    <row r="54" spans="1:5" ht="41.25" customHeight="1">
      <c r="A54" s="46">
        <v>34</v>
      </c>
      <c r="B54" s="38" t="s">
        <v>57</v>
      </c>
      <c r="C54" s="46" t="s">
        <v>4</v>
      </c>
      <c r="D54" s="37" t="s">
        <v>54</v>
      </c>
      <c r="E54" s="58">
        <v>10</v>
      </c>
    </row>
    <row r="55" spans="1:5" ht="21" customHeight="1">
      <c r="A55" s="105"/>
      <c r="B55" s="34" t="s">
        <v>195</v>
      </c>
      <c r="C55" s="135" t="s">
        <v>323</v>
      </c>
      <c r="D55" s="134">
        <v>136</v>
      </c>
      <c r="E55" s="23"/>
    </row>
    <row r="56" spans="1:5" ht="18.75" customHeight="1">
      <c r="A56" s="68"/>
      <c r="B56" s="15" t="s">
        <v>194</v>
      </c>
      <c r="C56" s="68"/>
      <c r="D56" s="112"/>
      <c r="E56" s="23">
        <f>SUM(E7:E54)</f>
        <v>126</v>
      </c>
    </row>
    <row r="57" spans="1:5" ht="16.5" customHeight="1">
      <c r="A57" s="68"/>
      <c r="B57" s="15" t="s">
        <v>193</v>
      </c>
      <c r="C57" s="68"/>
      <c r="D57" s="113"/>
      <c r="E57" s="17">
        <f>E56/D55*0.2</f>
        <v>0.18529411764705883</v>
      </c>
    </row>
  </sheetData>
  <sheetProtection/>
  <mergeCells count="20">
    <mergeCell ref="A31:A33"/>
    <mergeCell ref="A27:A30"/>
    <mergeCell ref="C27:C30"/>
    <mergeCell ref="C31:C33"/>
    <mergeCell ref="A3:D4"/>
    <mergeCell ref="A7:C7"/>
    <mergeCell ref="A24:C24"/>
    <mergeCell ref="D5:D6"/>
    <mergeCell ref="A5:A6"/>
    <mergeCell ref="B5:B6"/>
    <mergeCell ref="E5:E6"/>
    <mergeCell ref="A35:A41"/>
    <mergeCell ref="C35:C41"/>
    <mergeCell ref="A47:A48"/>
    <mergeCell ref="B47:B48"/>
    <mergeCell ref="C47:C48"/>
    <mergeCell ref="D27:D30"/>
    <mergeCell ref="D31:D33"/>
    <mergeCell ref="D35:D41"/>
    <mergeCell ref="D47:D48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Jacheć</dc:creator>
  <cp:keywords/>
  <dc:description/>
  <cp:lastModifiedBy>Aldona Myślińska</cp:lastModifiedBy>
  <cp:lastPrinted>2018-12-14T12:57:28Z</cp:lastPrinted>
  <dcterms:created xsi:type="dcterms:W3CDTF">2015-11-30T09:52:14Z</dcterms:created>
  <dcterms:modified xsi:type="dcterms:W3CDTF">2018-12-31T08:14:48Z</dcterms:modified>
  <cp:category/>
  <cp:version/>
  <cp:contentType/>
  <cp:contentStatus/>
</cp:coreProperties>
</file>